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11790" activeTab="3"/>
  </bookViews>
  <sheets>
    <sheet name="Sheet3" sheetId="1" r:id="rId1"/>
    <sheet name="Sheet1" sheetId="2" r:id="rId2"/>
    <sheet name="Sheet2" sheetId="3" r:id="rId3"/>
    <sheet name="2017" sheetId="4" r:id="rId4"/>
  </sheets>
  <definedNames>
    <definedName name="_xlnm.Print_Titles" localSheetId="3">'2017'!$10:$10</definedName>
  </definedNames>
  <calcPr fullCalcOnLoad="1"/>
</workbook>
</file>

<file path=xl/sharedStrings.xml><?xml version="1.0" encoding="utf-8"?>
<sst xmlns="http://schemas.openxmlformats.org/spreadsheetml/2006/main" count="1021" uniqueCount="362">
  <si>
    <t xml:space="preserve">Nr. Contracte pentru medicamente cu si fara contrib pers. in 2009 </t>
  </si>
  <si>
    <t xml:space="preserve">in anul 2013                            farmacii in contract </t>
  </si>
  <si>
    <t xml:space="preserve">din care </t>
  </si>
  <si>
    <t>in urban</t>
  </si>
  <si>
    <t xml:space="preserve"> din care in Baia Mare 67</t>
  </si>
  <si>
    <t>in rural</t>
  </si>
  <si>
    <t>nr.oficine -puncte de lucru</t>
  </si>
  <si>
    <t xml:space="preserve">Credit de angajament an 2012 </t>
  </si>
  <si>
    <t>91.732 mii lei</t>
  </si>
  <si>
    <t>Credit de angajament an 2013</t>
  </si>
  <si>
    <t>104.659 mii lei</t>
  </si>
  <si>
    <t xml:space="preserve">din care consumat pe 8 luni </t>
  </si>
  <si>
    <t>71.713,14 mii lei</t>
  </si>
  <si>
    <t xml:space="preserve">CONSUM MEDICAMENTE FARMACII CU CIRCUIT DESCHIS </t>
  </si>
  <si>
    <t>FACTURAT</t>
  </si>
  <si>
    <t>UNICE  + PENSIONARI +COMISIE CNAS 2014</t>
  </si>
  <si>
    <t xml:space="preserve">Luna </t>
  </si>
  <si>
    <t>Unice</t>
  </si>
  <si>
    <t>Pensionari 50%</t>
  </si>
  <si>
    <t>comisie CNAS</t>
  </si>
  <si>
    <t>Total activ. Curent</t>
  </si>
  <si>
    <t>Pensionari 40%</t>
  </si>
  <si>
    <t>Total</t>
  </si>
  <si>
    <t>Ianuarie</t>
  </si>
  <si>
    <t>Februarie</t>
  </si>
  <si>
    <t>Martie</t>
  </si>
  <si>
    <t xml:space="preserve">Aprilie </t>
  </si>
  <si>
    <t>Mai</t>
  </si>
  <si>
    <t>Iunie</t>
  </si>
  <si>
    <t>Iulie</t>
  </si>
  <si>
    <t>August</t>
  </si>
  <si>
    <t xml:space="preserve">Sept </t>
  </si>
  <si>
    <t>Oct.</t>
  </si>
  <si>
    <t>Nov.</t>
  </si>
  <si>
    <t>Dec.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</si>
  <si>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</si>
  <si>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 2014</t>
  </si>
  <si>
    <t>FACTURAT PROGRAME DE SANATATE 2014</t>
  </si>
  <si>
    <t>9.7</t>
  </si>
  <si>
    <t>6.4</t>
  </si>
  <si>
    <t>6.5</t>
  </si>
  <si>
    <t>6.7</t>
  </si>
  <si>
    <t>Luna</t>
  </si>
  <si>
    <t>ADO</t>
  </si>
  <si>
    <t>INSULINA</t>
  </si>
  <si>
    <t>MIXT</t>
  </si>
  <si>
    <t>SPITAL</t>
  </si>
  <si>
    <t>TESTE</t>
  </si>
  <si>
    <t>ONCOLOGIE</t>
  </si>
  <si>
    <t>spital</t>
  </si>
  <si>
    <t>POSTR.</t>
  </si>
  <si>
    <t>MUCOV. C</t>
  </si>
  <si>
    <t>MUCOV. A</t>
  </si>
  <si>
    <t>SCL.LAT.AM.</t>
  </si>
  <si>
    <t>PRADER WILLI</t>
  </si>
  <si>
    <t>total/luna</t>
  </si>
  <si>
    <t>HUNTER</t>
  </si>
  <si>
    <t>SIDPU</t>
  </si>
  <si>
    <t>ENDO</t>
  </si>
  <si>
    <t>TOTAL</t>
  </si>
  <si>
    <t>Spital</t>
  </si>
  <si>
    <t>dif. Dec.2013</t>
  </si>
  <si>
    <t xml:space="preserve">CA2014 trim I </t>
  </si>
  <si>
    <t>CA ian_apr</t>
  </si>
  <si>
    <t>CA an 2014</t>
  </si>
  <si>
    <t>CA mai-dec.</t>
  </si>
  <si>
    <t>SEM.I 2014</t>
  </si>
  <si>
    <t>IUNIE 2014</t>
  </si>
  <si>
    <t>Cod tip decont</t>
  </si>
  <si>
    <t>Perioadă raportare</t>
  </si>
  <si>
    <t>Valoare</t>
  </si>
  <si>
    <t>Cod partener</t>
  </si>
  <si>
    <t>Nume partener</t>
  </si>
  <si>
    <t>FEB2018 FARM CAS-MM</t>
  </si>
  <si>
    <t>ADEN FARM SRL</t>
  </si>
  <si>
    <t>18216253</t>
  </si>
  <si>
    <t>FRM-PENS40MS</t>
  </si>
  <si>
    <t>2227442</t>
  </si>
  <si>
    <t>ADONIS SRL</t>
  </si>
  <si>
    <t>ALEX FARM SRL</t>
  </si>
  <si>
    <t>24604721</t>
  </si>
  <si>
    <t>25422558</t>
  </si>
  <si>
    <t>ANDISIMA FARM SRL</t>
  </si>
  <si>
    <t>8492987</t>
  </si>
  <si>
    <t>ANELIM COM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</si>
  <si>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</si>
  <si>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</si>
  <si>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</si>
  <si>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</si>
  <si>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</si>
  <si>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</si>
  <si>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</si>
  <si>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</si>
  <si>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</si>
  <si>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</si>
  <si>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</si>
  <si>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</si>
  <si>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</si>
  <si>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</si>
  <si>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</si>
  <si>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</si>
  <si>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</si>
  <si>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</si>
  <si>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</si>
  <si>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</si>
  <si>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</si>
  <si>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</si>
  <si>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</si>
  <si>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</si>
  <si>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</si>
  <si>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</si>
  <si>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</si>
  <si>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</si>
  <si>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</si>
  <si>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</si>
  <si>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</si>
  <si>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</si>
  <si>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</si>
  <si>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</si>
  <si>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</si>
  <si>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</si>
  <si>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</si>
  <si>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</si>
  <si>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</si>
  <si>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</si>
  <si>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</si>
  <si>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</si>
  <si>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</si>
  <si>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</si>
  <si>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</si>
  <si>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</si>
  <si>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</si>
  <si>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</si>
  <si>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</si>
  <si>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</si>
  <si>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</si>
  <si>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</si>
  <si>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</si>
  <si>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</si>
  <si>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</si>
  <si>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</si>
  <si>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</si>
  <si>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</si>
  <si>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</si>
  <si>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</si>
  <si>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</si>
  <si>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</si>
  <si>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</si>
  <si>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</si>
  <si>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</si>
  <si>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</si>
  <si>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</si>
  <si>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</si>
  <si>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</si>
  <si>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</si>
  <si>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</si>
  <si>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</si>
  <si>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</si>
  <si>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</si>
  <si>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</si>
  <si>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</si>
  <si>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</si>
  <si>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</si>
  <si>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</si>
  <si>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</si>
  <si>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</si>
  <si>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</si>
  <si>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</si>
  <si>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</si>
  <si>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</si>
  <si>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</si>
  <si>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</si>
  <si>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</si>
  <si>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</si>
  <si>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</si>
  <si>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</si>
  <si>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</si>
  <si>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</si>
  <si>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</si>
  <si>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</si>
  <si>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</si>
  <si>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</si>
  <si>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</si>
  <si>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</si>
  <si>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</si>
  <si>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</si>
  <si>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</si>
  <si>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</si>
  <si>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</si>
  <si>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</si>
  <si>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</si>
  <si>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</si>
  <si>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</si>
  <si>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</si>
  <si>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</si>
  <si>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</si>
  <si>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</si>
  <si>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</si>
  <si>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</si>
  <si>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</si>
  <si>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</si>
  <si>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</si>
  <si>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</si>
  <si>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</si>
  <si>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</si>
  <si>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</si>
  <si>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</si>
  <si>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</si>
  <si>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</si>
  <si>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</si>
  <si>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</si>
  <si>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</si>
  <si>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</si>
  <si>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</si>
  <si>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</si>
  <si>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</si>
  <si>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</si>
  <si>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</si>
  <si>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</si>
  <si>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</si>
  <si>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</si>
  <si>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</si>
  <si>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</si>
  <si>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</si>
  <si>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</si>
  <si>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</si>
  <si>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</si>
  <si>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</si>
  <si>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</si>
  <si>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</si>
  <si>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</si>
  <si>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</si>
  <si>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</si>
  <si>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</si>
  <si>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</si>
  <si>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</si>
  <si>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</si>
  <si>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</si>
  <si>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</si>
  <si>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</si>
  <si>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</si>
  <si>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</si>
  <si>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</si>
  <si>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</si>
  <si>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</si>
  <si>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</si>
  <si>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</si>
  <si>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</si>
  <si>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</si>
  <si>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</si>
  <si>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</si>
  <si>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</si>
  <si>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</si>
  <si>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</si>
  <si>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</si>
  <si>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</si>
  <si>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</si>
  <si>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</si>
  <si>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</si>
  <si>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</si>
  <si>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</si>
  <si>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</si>
  <si>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</si>
  <si>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</si>
  <si>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</si>
  <si>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</si>
  <si>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</si>
  <si>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ANELIM COM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</si>
  <si>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</si>
  <si>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</si>
  <si>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</si>
  <si>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</si>
  <si>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</si>
  <si>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</si>
  <si>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</si>
  <si>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</si>
  <si>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</si>
  <si>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</si>
  <si>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</si>
  <si>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</si>
  <si>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</si>
  <si>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</si>
  <si>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</si>
  <si>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</si>
  <si>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</si>
  <si>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</si>
  <si>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</si>
  <si>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</si>
  <si>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</si>
  <si>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</si>
  <si>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EPHADRAFARM</t>
  </si>
  <si>
    <t>TOTAL FARMACEUTICA GALENUS</t>
  </si>
  <si>
    <t>TOTAL FARMACIA BALSAM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</si>
  <si>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</si>
  <si>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</si>
  <si>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</si>
  <si>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</si>
  <si>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</si>
  <si>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</si>
  <si>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</si>
  <si>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</si>
  <si>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</si>
  <si>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</si>
  <si>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</si>
  <si>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</si>
  <si>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</si>
  <si>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</si>
  <si>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</si>
  <si>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</si>
  <si>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</si>
  <si>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</si>
  <si>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</si>
  <si>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</si>
  <si>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</si>
  <si>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</si>
  <si>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</si>
  <si>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</si>
  <si>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</si>
  <si>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</si>
  <si>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</si>
  <si>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</si>
  <si>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</si>
  <si>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</si>
  <si>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</si>
  <si>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</si>
  <si>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</si>
  <si>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</si>
  <si>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</si>
  <si>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</si>
  <si>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</si>
  <si>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</si>
  <si>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</si>
  <si>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</si>
  <si>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</si>
  <si>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</si>
  <si>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</si>
  <si>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</si>
  <si>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</si>
  <si>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</si>
  <si>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</si>
  <si>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</si>
  <si>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</si>
  <si>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</si>
  <si>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</si>
  <si>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</si>
  <si>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</si>
  <si>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</si>
  <si>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</si>
  <si>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</si>
  <si>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</si>
  <si>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</si>
  <si>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</si>
  <si>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</si>
  <si>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</si>
  <si>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</si>
  <si>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</si>
  <si>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</si>
  <si>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</si>
  <si>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</si>
  <si>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</si>
  <si>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</si>
  <si>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FEBRUARIE 2018 - SUMELE DECONTATE DIN FACTURILE AFERENTE REŢETELOR COMPENSATE 50%CNAS+40%MS PENTRU PENSIONARI 0-700 LEI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</si>
</sst>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409]h:mm:ss\ AM/PM"/>
    <numFmt numFmtId="185" formatCode="[$-409]dddd\,\ mmmm\ d\,\ yyyy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4" fontId="2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2" xfId="0" applyFont="1" applyBorder="1" applyAlignment="1">
      <alignment/>
    </xf>
    <xf numFmtId="4" fontId="0" fillId="0" borderId="20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22" xfId="0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left" indent="1"/>
    </xf>
    <xf numFmtId="0" fontId="2" fillId="0" borderId="2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Fill="1" applyBorder="1" applyAlignment="1">
      <alignment/>
    </xf>
    <xf numFmtId="0" fontId="5" fillId="0" borderId="0" xfId="0" applyFont="1" applyAlignment="1">
      <alignment/>
    </xf>
    <xf numFmtId="4" fontId="28" fillId="0" borderId="0" xfId="0" applyNumberFormat="1" applyFont="1" applyAlignment="1">
      <alignment/>
    </xf>
    <xf numFmtId="0" fontId="0" fillId="0" borderId="24" xfId="57" applyBorder="1">
      <alignment/>
      <protection/>
    </xf>
    <xf numFmtId="4" fontId="0" fillId="0" borderId="24" xfId="57" applyNumberFormat="1" applyBorder="1" applyAlignment="1">
      <alignment horizontal="right"/>
      <protection/>
    </xf>
    <xf numFmtId="0" fontId="0" fillId="0" borderId="25" xfId="57" applyBorder="1">
      <alignment/>
      <protection/>
    </xf>
    <xf numFmtId="4" fontId="0" fillId="0" borderId="25" xfId="57" applyNumberFormat="1" applyBorder="1" applyAlignment="1">
      <alignment horizontal="right"/>
      <protection/>
    </xf>
    <xf numFmtId="0" fontId="2" fillId="0" borderId="26" xfId="57" applyFont="1" applyBorder="1">
      <alignment/>
      <protection/>
    </xf>
    <xf numFmtId="4" fontId="2" fillId="0" borderId="26" xfId="57" applyNumberFormat="1" applyFont="1" applyBorder="1" applyAlignment="1">
      <alignment horizontal="right"/>
      <protection/>
    </xf>
    <xf numFmtId="0" fontId="2" fillId="0" borderId="24" xfId="57" applyFont="1" applyBorder="1">
      <alignment/>
      <protection/>
    </xf>
    <xf numFmtId="4" fontId="2" fillId="0" borderId="24" xfId="57" applyNumberFormat="1" applyFont="1" applyBorder="1" applyAlignment="1">
      <alignment horizontal="right"/>
      <protection/>
    </xf>
    <xf numFmtId="0" fontId="22" fillId="21" borderId="27" xfId="57" applyFont="1" applyFill="1" applyBorder="1" applyAlignment="1">
      <alignment horizontal="center"/>
      <protection/>
    </xf>
    <xf numFmtId="0" fontId="22" fillId="21" borderId="28" xfId="57" applyFont="1" applyFill="1" applyBorder="1" applyAlignment="1">
      <alignment horizontal="center"/>
      <protection/>
    </xf>
    <xf numFmtId="0" fontId="22" fillId="21" borderId="29" xfId="57" applyFont="1" applyFill="1" applyBorder="1" applyAlignment="1">
      <alignment horizontal="center"/>
      <protection/>
    </xf>
    <xf numFmtId="0" fontId="0" fillId="0" borderId="30" xfId="57" applyBorder="1">
      <alignment/>
      <protection/>
    </xf>
    <xf numFmtId="0" fontId="0" fillId="0" borderId="31" xfId="57" applyBorder="1">
      <alignment/>
      <protection/>
    </xf>
    <xf numFmtId="0" fontId="0" fillId="0" borderId="32" xfId="57" applyBorder="1">
      <alignment/>
      <protection/>
    </xf>
    <xf numFmtId="0" fontId="0" fillId="0" borderId="33" xfId="57" applyBorder="1">
      <alignment/>
      <protection/>
    </xf>
    <xf numFmtId="0" fontId="2" fillId="0" borderId="34" xfId="57" applyFont="1" applyBorder="1">
      <alignment/>
      <protection/>
    </xf>
    <xf numFmtId="0" fontId="2" fillId="0" borderId="35" xfId="57" applyFont="1" applyBorder="1">
      <alignment/>
      <protection/>
    </xf>
    <xf numFmtId="0" fontId="2" fillId="0" borderId="32" xfId="57" applyFont="1" applyBorder="1">
      <alignment/>
      <protection/>
    </xf>
    <xf numFmtId="0" fontId="2" fillId="0" borderId="33" xfId="57" applyFont="1" applyBorder="1">
      <alignment/>
      <protection/>
    </xf>
    <xf numFmtId="0" fontId="2" fillId="0" borderId="36" xfId="57" applyFont="1" applyBorder="1">
      <alignment/>
      <protection/>
    </xf>
    <xf numFmtId="0" fontId="2" fillId="0" borderId="37" xfId="57" applyFont="1" applyBorder="1">
      <alignment/>
      <protection/>
    </xf>
    <xf numFmtId="4" fontId="2" fillId="0" borderId="37" xfId="57" applyNumberFormat="1" applyFont="1" applyBorder="1" applyAlignment="1">
      <alignment horizontal="right"/>
      <protection/>
    </xf>
    <xf numFmtId="0" fontId="2" fillId="0" borderId="38" xfId="57" applyFont="1" applyBorder="1">
      <alignment/>
      <protection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3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8.140625" style="0" customWidth="1"/>
    <col min="10" max="10" width="8.421875" style="0" customWidth="1"/>
    <col min="11" max="11" width="11.140625" style="0" customWidth="1"/>
  </cols>
  <sheetData>
    <row r="7" spans="1:9" ht="18">
      <c r="A7" s="50" t="s">
        <v>0</v>
      </c>
      <c r="B7" s="50"/>
      <c r="C7" s="50"/>
      <c r="D7" s="50"/>
      <c r="E7" s="50"/>
      <c r="F7" s="50"/>
      <c r="G7" s="50"/>
      <c r="H7" s="50">
        <v>84</v>
      </c>
      <c r="I7" s="50"/>
    </row>
    <row r="8" spans="1:9" ht="18">
      <c r="A8" s="50"/>
      <c r="B8" s="50"/>
      <c r="C8" s="50"/>
      <c r="D8" s="50"/>
      <c r="E8" s="50"/>
      <c r="F8" s="50">
        <v>2012</v>
      </c>
      <c r="G8" s="50"/>
      <c r="H8" s="50">
        <v>109</v>
      </c>
      <c r="I8" s="50"/>
    </row>
    <row r="9" spans="1:9" ht="18">
      <c r="A9" s="50"/>
      <c r="B9" s="50"/>
      <c r="C9" s="50"/>
      <c r="D9" s="50"/>
      <c r="E9" s="50"/>
      <c r="F9" s="50">
        <v>2013</v>
      </c>
      <c r="G9" s="50"/>
      <c r="H9" s="50">
        <v>112</v>
      </c>
      <c r="I9" s="50"/>
    </row>
    <row r="10" spans="1:9" ht="18">
      <c r="A10" s="50"/>
      <c r="B10" s="50"/>
      <c r="C10" s="50"/>
      <c r="D10" s="50"/>
      <c r="E10" s="50"/>
      <c r="F10" s="50"/>
      <c r="G10" s="50"/>
      <c r="H10" s="50"/>
      <c r="I10" s="50"/>
    </row>
    <row r="11" spans="1:9" ht="18">
      <c r="A11" s="50"/>
      <c r="B11" s="50"/>
      <c r="C11" s="50"/>
      <c r="D11" s="50"/>
      <c r="E11" s="50"/>
      <c r="F11" s="50"/>
      <c r="G11" s="50"/>
      <c r="H11" s="50"/>
      <c r="I11" s="50"/>
    </row>
    <row r="12" spans="1:9" ht="18">
      <c r="A12" s="50" t="s">
        <v>1</v>
      </c>
      <c r="B12" s="50"/>
      <c r="C12" s="50"/>
      <c r="D12" s="50"/>
      <c r="E12" s="50"/>
      <c r="F12" s="50"/>
      <c r="G12" s="50"/>
      <c r="H12" s="50">
        <v>164</v>
      </c>
      <c r="I12" s="50"/>
    </row>
    <row r="13" spans="1:9" ht="18">
      <c r="A13" s="50"/>
      <c r="B13" s="50"/>
      <c r="C13" s="50"/>
      <c r="D13" s="50" t="s">
        <v>2</v>
      </c>
      <c r="E13" s="50" t="s">
        <v>3</v>
      </c>
      <c r="F13" s="50"/>
      <c r="G13" s="50"/>
      <c r="H13" s="50">
        <v>109</v>
      </c>
      <c r="I13" s="50" t="s">
        <v>4</v>
      </c>
    </row>
    <row r="14" spans="1:9" ht="18">
      <c r="A14" s="50"/>
      <c r="B14" s="50"/>
      <c r="C14" s="50"/>
      <c r="D14" s="50"/>
      <c r="E14" s="50" t="s">
        <v>5</v>
      </c>
      <c r="F14" s="50"/>
      <c r="G14" s="50"/>
      <c r="H14" s="50">
        <v>55</v>
      </c>
      <c r="I14" s="50"/>
    </row>
    <row r="15" spans="1:9" ht="18">
      <c r="A15" s="50"/>
      <c r="B15" s="50"/>
      <c r="C15" s="50"/>
      <c r="D15" s="50" t="s">
        <v>6</v>
      </c>
      <c r="E15" s="50"/>
      <c r="F15" s="50"/>
      <c r="G15" s="50"/>
      <c r="H15" s="50">
        <v>15</v>
      </c>
      <c r="I15" s="50"/>
    </row>
    <row r="16" spans="1:9" ht="18">
      <c r="A16" s="50"/>
      <c r="B16" s="50"/>
      <c r="C16" s="50"/>
      <c r="D16" s="50"/>
      <c r="E16" s="50"/>
      <c r="F16" s="50"/>
      <c r="G16" s="50"/>
      <c r="H16" s="50"/>
      <c r="I16" s="50"/>
    </row>
    <row r="17" spans="1:9" ht="18">
      <c r="A17" s="50"/>
      <c r="B17" s="50"/>
      <c r="C17" s="50"/>
      <c r="D17" s="50"/>
      <c r="E17" s="50"/>
      <c r="F17" s="50"/>
      <c r="G17" s="50"/>
      <c r="H17" s="50"/>
      <c r="I17" s="50"/>
    </row>
    <row r="18" spans="1:9" ht="18">
      <c r="A18" s="50" t="s">
        <v>7</v>
      </c>
      <c r="B18" s="50"/>
      <c r="C18" s="50"/>
      <c r="D18" s="50"/>
      <c r="E18" s="50"/>
      <c r="F18" s="50"/>
      <c r="G18" s="50"/>
      <c r="H18" s="50" t="s">
        <v>8</v>
      </c>
      <c r="I18" s="50"/>
    </row>
    <row r="19" spans="1:9" ht="18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18">
      <c r="A20" s="50"/>
      <c r="B20" s="50"/>
      <c r="C20" s="50"/>
      <c r="D20" s="50"/>
      <c r="E20" s="50"/>
      <c r="F20" s="50"/>
      <c r="G20" s="50"/>
      <c r="H20" s="50"/>
      <c r="I20" s="50"/>
    </row>
    <row r="21" spans="1:9" ht="18">
      <c r="A21" s="50" t="s">
        <v>9</v>
      </c>
      <c r="B21" s="50"/>
      <c r="C21" s="50"/>
      <c r="D21" s="50"/>
      <c r="E21" s="50"/>
      <c r="F21" s="50"/>
      <c r="G21" s="50"/>
      <c r="H21" s="50" t="s">
        <v>10</v>
      </c>
      <c r="I21" s="50"/>
    </row>
    <row r="22" spans="1:9" ht="18">
      <c r="A22" s="50" t="s">
        <v>11</v>
      </c>
      <c r="B22" s="50"/>
      <c r="C22" s="50"/>
      <c r="D22" s="50"/>
      <c r="E22" s="50"/>
      <c r="F22" s="50"/>
      <c r="G22" s="50"/>
      <c r="H22" s="50" t="s">
        <v>12</v>
      </c>
      <c r="I22" s="50"/>
    </row>
    <row r="23" spans="1:9" ht="18">
      <c r="A23" s="50"/>
      <c r="B23" s="50"/>
      <c r="C23" s="50"/>
      <c r="D23" s="50"/>
      <c r="E23" s="50"/>
      <c r="F23" s="50"/>
      <c r="G23" s="50"/>
      <c r="H23" s="50"/>
      <c r="I23" s="50"/>
    </row>
  </sheetData>
  <sheetProtection/>
  <printOptions/>
  <pageMargins left="0.17" right="0.17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B24" sqref="B24:D27"/>
    </sheetView>
  </sheetViews>
  <sheetFormatPr defaultColWidth="9.140625" defaultRowHeight="12.75"/>
  <cols>
    <col min="1" max="1" width="10.8515625" style="0" customWidth="1"/>
    <col min="2" max="2" width="11.57421875" style="0" customWidth="1"/>
    <col min="3" max="3" width="12.57421875" style="0" customWidth="1"/>
    <col min="4" max="5" width="11.57421875" style="0" customWidth="1"/>
    <col min="6" max="6" width="12.7109375" style="0" customWidth="1"/>
    <col min="7" max="8" width="12.421875" style="0" customWidth="1"/>
    <col min="9" max="9" width="11.00390625" style="0" customWidth="1"/>
    <col min="10" max="10" width="10.00390625" style="0" customWidth="1"/>
    <col min="11" max="12" width="10.140625" style="0" customWidth="1"/>
    <col min="13" max="13" width="11.00390625" style="0" customWidth="1"/>
    <col min="14" max="14" width="15.57421875" style="0" hidden="1" customWidth="1"/>
    <col min="15" max="16" width="12.7109375" style="0" hidden="1" customWidth="1"/>
    <col min="17" max="18" width="12.7109375" style="0" customWidth="1"/>
    <col min="20" max="20" width="14.7109375" style="0" hidden="1" customWidth="1"/>
    <col min="21" max="21" width="12.7109375" style="0" bestFit="1" customWidth="1"/>
    <col min="22" max="22" width="11.7109375" style="0" bestFit="1" customWidth="1"/>
  </cols>
  <sheetData>
    <row r="1" ht="12.75">
      <c r="B1" t="s">
        <v>13</v>
      </c>
    </row>
    <row r="3" spans="1:8" ht="12.75">
      <c r="A3" s="1" t="s">
        <v>14</v>
      </c>
      <c r="B3" s="1" t="s">
        <v>15</v>
      </c>
      <c r="C3" s="1"/>
      <c r="D3" s="1"/>
      <c r="E3" s="1"/>
      <c r="G3" s="1"/>
      <c r="H3" s="1"/>
    </row>
    <row r="4" spans="1:13" ht="12.75">
      <c r="A4" s="38" t="s">
        <v>16</v>
      </c>
      <c r="B4" s="38" t="s">
        <v>17</v>
      </c>
      <c r="C4" s="38" t="s">
        <v>18</v>
      </c>
      <c r="D4" s="39" t="s">
        <v>19</v>
      </c>
      <c r="E4" s="39"/>
      <c r="F4" s="39" t="s">
        <v>20</v>
      </c>
      <c r="G4" s="38" t="s">
        <v>21</v>
      </c>
      <c r="H4" s="38"/>
      <c r="I4" s="39" t="s">
        <v>22</v>
      </c>
      <c r="J4" s="23"/>
      <c r="K4" s="23"/>
      <c r="L4" s="23"/>
      <c r="M4" s="3"/>
    </row>
    <row r="5" spans="1:13" ht="12.75">
      <c r="A5" s="38" t="s">
        <v>23</v>
      </c>
      <c r="B5" s="6">
        <f>F5-C5-D5</f>
        <v>6903704.12</v>
      </c>
      <c r="C5" s="6">
        <v>267183.92</v>
      </c>
      <c r="D5" s="6">
        <v>1691998.21</v>
      </c>
      <c r="E5" s="6"/>
      <c r="F5" s="6">
        <f>I5-G5</f>
        <v>8862886.25</v>
      </c>
      <c r="G5" s="6">
        <v>213765.73</v>
      </c>
      <c r="H5" s="6"/>
      <c r="I5" s="6">
        <v>9076651.98</v>
      </c>
      <c r="J5" s="7"/>
      <c r="K5" s="3"/>
      <c r="L5" s="7"/>
      <c r="M5" s="7"/>
    </row>
    <row r="6" spans="1:20" ht="12.75">
      <c r="A6" s="38" t="s">
        <v>24</v>
      </c>
      <c r="B6" s="6">
        <f>F6-D6-C6</f>
        <v>6546203.14</v>
      </c>
      <c r="C6" s="6">
        <v>238251.96</v>
      </c>
      <c r="D6" s="24">
        <v>1404639.2</v>
      </c>
      <c r="E6" s="24"/>
      <c r="F6" s="6">
        <f>I6-G6</f>
        <v>8189094.3</v>
      </c>
      <c r="G6" s="6">
        <v>190605.23</v>
      </c>
      <c r="H6" s="6"/>
      <c r="I6" s="6">
        <v>8379699.53</v>
      </c>
      <c r="J6" s="3"/>
      <c r="K6" s="3"/>
      <c r="L6" s="7"/>
      <c r="M6" s="3"/>
      <c r="P6" s="24"/>
      <c r="Q6" s="24"/>
      <c r="R6" s="24"/>
      <c r="S6" s="24"/>
      <c r="T6" s="24"/>
    </row>
    <row r="7" spans="1:20" ht="12.75">
      <c r="A7" s="38" t="s">
        <v>25</v>
      </c>
      <c r="B7" s="6">
        <f>F7-D7-C7</f>
        <v>6829792.109999999</v>
      </c>
      <c r="C7" s="24">
        <v>240913.01</v>
      </c>
      <c r="D7" s="6">
        <v>1591170.17</v>
      </c>
      <c r="E7" s="6"/>
      <c r="F7" s="6">
        <f>I7-G7</f>
        <v>8661875.29</v>
      </c>
      <c r="G7" s="16">
        <v>192740.58</v>
      </c>
      <c r="H7" s="16"/>
      <c r="I7" s="6">
        <v>8854615.87</v>
      </c>
      <c r="J7" s="3"/>
      <c r="K7" s="3"/>
      <c r="L7" s="3"/>
      <c r="M7" s="3"/>
      <c r="P7" s="24"/>
      <c r="Q7" s="24"/>
      <c r="R7" s="24"/>
      <c r="S7" s="24"/>
      <c r="T7" s="24"/>
    </row>
    <row r="8" spans="1:20" ht="12.75">
      <c r="A8" s="38" t="s">
        <v>26</v>
      </c>
      <c r="B8" s="6"/>
      <c r="C8" s="6">
        <v>246322.21</v>
      </c>
      <c r="D8" s="6">
        <v>1456302.73</v>
      </c>
      <c r="E8" s="6"/>
      <c r="F8" s="6"/>
      <c r="G8" s="36">
        <v>197077.19</v>
      </c>
      <c r="H8" s="36"/>
      <c r="I8" s="6"/>
      <c r="J8" s="3"/>
      <c r="K8" s="7"/>
      <c r="L8" s="7"/>
      <c r="M8" s="7"/>
      <c r="P8" s="24"/>
      <c r="Q8" s="24"/>
      <c r="R8" s="24"/>
      <c r="S8" s="24"/>
      <c r="T8" s="24"/>
    </row>
    <row r="9" spans="1:20" ht="12.75">
      <c r="A9" s="38" t="s">
        <v>27</v>
      </c>
      <c r="B9" s="6"/>
      <c r="C9" s="6"/>
      <c r="D9" s="6"/>
      <c r="E9" s="6"/>
      <c r="F9" s="6"/>
      <c r="G9" s="14"/>
      <c r="H9" s="14"/>
      <c r="I9" s="6"/>
      <c r="J9" s="3"/>
      <c r="K9" s="7"/>
      <c r="L9" s="7"/>
      <c r="M9" s="7"/>
      <c r="P9" s="24"/>
      <c r="Q9" s="24"/>
      <c r="R9" s="24"/>
      <c r="S9" s="24"/>
      <c r="T9" s="24"/>
    </row>
    <row r="10" spans="1:13" ht="12.75">
      <c r="A10" s="38" t="s">
        <v>28</v>
      </c>
      <c r="B10" s="6"/>
      <c r="C10" s="6"/>
      <c r="D10" s="6"/>
      <c r="E10" s="6"/>
      <c r="F10" s="6"/>
      <c r="G10" s="14"/>
      <c r="H10" s="14"/>
      <c r="I10" s="6"/>
      <c r="J10" s="3"/>
      <c r="K10" s="3"/>
      <c r="L10" s="7"/>
      <c r="M10" s="7"/>
    </row>
    <row r="11" spans="1:20" ht="11.25" customHeight="1">
      <c r="A11" s="38" t="s">
        <v>29</v>
      </c>
      <c r="B11" s="6"/>
      <c r="C11" s="6"/>
      <c r="D11" s="6"/>
      <c r="E11" s="6"/>
      <c r="F11" s="6"/>
      <c r="G11" s="14"/>
      <c r="H11" s="14"/>
      <c r="I11" s="6"/>
      <c r="J11" s="3"/>
      <c r="K11" s="3"/>
      <c r="L11" s="3"/>
      <c r="M11" s="3"/>
      <c r="P11" s="24"/>
      <c r="Q11" s="24"/>
      <c r="R11" s="24"/>
      <c r="S11" s="24"/>
      <c r="T11" s="24"/>
    </row>
    <row r="12" spans="1:15" ht="12.75">
      <c r="A12" s="38" t="s">
        <v>30</v>
      </c>
      <c r="B12" s="6"/>
      <c r="C12" s="6"/>
      <c r="D12" s="6"/>
      <c r="E12" s="6"/>
      <c r="F12" s="6"/>
      <c r="G12" s="6"/>
      <c r="H12" s="6"/>
      <c r="I12" s="6"/>
      <c r="J12" s="25"/>
      <c r="K12" s="25"/>
      <c r="L12" s="25"/>
      <c r="M12" s="44"/>
      <c r="N12" s="25"/>
      <c r="O12" s="25"/>
    </row>
    <row r="13" spans="1:20" ht="12.75">
      <c r="A13" s="38" t="s">
        <v>31</v>
      </c>
      <c r="B13" s="6"/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24"/>
      <c r="T13" s="24"/>
    </row>
    <row r="14" spans="1:13" ht="12.75">
      <c r="A14" s="38" t="s">
        <v>32</v>
      </c>
      <c r="B14" s="6"/>
      <c r="C14" s="6"/>
      <c r="D14" s="6"/>
      <c r="E14" s="6"/>
      <c r="F14" s="6"/>
      <c r="G14" s="6"/>
      <c r="H14" s="6"/>
      <c r="I14" s="6"/>
      <c r="J14" s="3"/>
      <c r="K14" s="3"/>
      <c r="L14" s="3"/>
      <c r="M14" s="3"/>
    </row>
    <row r="15" spans="1:20" ht="12.75">
      <c r="A15" s="38" t="s">
        <v>33</v>
      </c>
      <c r="B15" s="6"/>
      <c r="C15" s="6"/>
      <c r="D15" s="6"/>
      <c r="E15" s="6"/>
      <c r="F15" s="6"/>
      <c r="G15" s="6"/>
      <c r="H15" s="6"/>
      <c r="I15" s="6"/>
      <c r="J15" s="3"/>
      <c r="K15" s="3"/>
      <c r="L15" s="3"/>
      <c r="M15" s="3"/>
      <c r="N15" s="45"/>
      <c r="T15" s="24"/>
    </row>
    <row r="16" spans="1:22" ht="12.75">
      <c r="A16" s="38" t="s">
        <v>34</v>
      </c>
      <c r="B16" s="6"/>
      <c r="C16" s="6"/>
      <c r="D16" s="6"/>
      <c r="E16" s="6"/>
      <c r="F16" s="6"/>
      <c r="G16" s="6"/>
      <c r="H16" s="6"/>
      <c r="I16" s="6"/>
      <c r="J16" s="3"/>
      <c r="K16" s="3"/>
      <c r="L16" s="3"/>
      <c r="M16" s="7"/>
      <c r="T16" s="24"/>
      <c r="V16" t="s">
        <v>35</v>
      </c>
    </row>
    <row r="17" spans="1:20" ht="12.75">
      <c r="A17" s="39" t="s">
        <v>22</v>
      </c>
      <c r="B17" s="6">
        <f aca="true" t="shared" si="0" ref="B17:I17">SUM(B5:B16)</f>
        <v>20279699.369999997</v>
      </c>
      <c r="C17" s="6">
        <f t="shared" si="0"/>
        <v>992671.1</v>
      </c>
      <c r="D17" s="6">
        <f t="shared" si="0"/>
        <v>6144110.3100000005</v>
      </c>
      <c r="E17" s="6"/>
      <c r="F17" s="6">
        <f t="shared" si="0"/>
        <v>25713855.84</v>
      </c>
      <c r="G17" s="6">
        <f t="shared" si="0"/>
        <v>794188.73</v>
      </c>
      <c r="H17" s="6"/>
      <c r="I17" s="6">
        <f t="shared" si="0"/>
        <v>26310967.380000003</v>
      </c>
      <c r="J17" s="26"/>
      <c r="K17" s="26"/>
      <c r="L17" s="7"/>
      <c r="M17" s="7"/>
      <c r="T17" s="24"/>
    </row>
    <row r="18" spans="1:21" ht="12.75">
      <c r="A18" s="23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7"/>
      <c r="T18" s="24"/>
      <c r="U18" s="24"/>
    </row>
    <row r="19" spans="1:21" ht="12.75">
      <c r="A19" s="9" t="s">
        <v>36</v>
      </c>
      <c r="F19" s="12">
        <v>43096000</v>
      </c>
      <c r="G19" s="12">
        <v>1119000</v>
      </c>
      <c r="H19" s="12"/>
      <c r="I19" s="9">
        <v>11000</v>
      </c>
      <c r="J19" s="9"/>
      <c r="K19" s="9"/>
      <c r="L19" s="9"/>
      <c r="M19" s="24"/>
      <c r="T19" s="24"/>
      <c r="U19" s="24"/>
    </row>
    <row r="20" spans="2:21" ht="12.75">
      <c r="B20" s="1" t="s">
        <v>37</v>
      </c>
      <c r="C20" s="1"/>
      <c r="D20" s="1"/>
      <c r="E20" s="1"/>
      <c r="G20" s="24"/>
      <c r="H20" s="24"/>
      <c r="I20" s="24"/>
      <c r="J20" s="24"/>
      <c r="K20" s="24"/>
      <c r="L20" s="24"/>
      <c r="M20" s="24"/>
      <c r="U20" s="24"/>
    </row>
    <row r="21" spans="7:20" ht="12.75">
      <c r="G21" s="1"/>
      <c r="H21" s="1"/>
      <c r="I21" t="s">
        <v>38</v>
      </c>
      <c r="J21" t="s">
        <v>39</v>
      </c>
      <c r="L21" t="s">
        <v>40</v>
      </c>
      <c r="M21" s="3" t="s">
        <v>41</v>
      </c>
      <c r="N21" s="2"/>
      <c r="T21" s="24"/>
    </row>
    <row r="22" spans="1:21" ht="12.75">
      <c r="A22" s="42" t="s">
        <v>42</v>
      </c>
      <c r="B22" s="28" t="s">
        <v>43</v>
      </c>
      <c r="C22" s="28" t="s">
        <v>44</v>
      </c>
      <c r="D22" s="28" t="s">
        <v>45</v>
      </c>
      <c r="E22" s="28" t="s">
        <v>46</v>
      </c>
      <c r="F22" s="28" t="s">
        <v>47</v>
      </c>
      <c r="G22" s="28" t="s">
        <v>48</v>
      </c>
      <c r="H22" s="28" t="s">
        <v>49</v>
      </c>
      <c r="I22" s="28" t="s">
        <v>50</v>
      </c>
      <c r="J22" s="28" t="s">
        <v>51</v>
      </c>
      <c r="K22" s="28" t="s">
        <v>52</v>
      </c>
      <c r="L22" s="4" t="s">
        <v>53</v>
      </c>
      <c r="M22" s="29" t="s">
        <v>54</v>
      </c>
      <c r="N22" s="46" t="s">
        <v>55</v>
      </c>
      <c r="O22" s="1"/>
      <c r="P22" s="1"/>
      <c r="Q22" s="40" t="s">
        <v>56</v>
      </c>
      <c r="R22" s="40" t="s">
        <v>57</v>
      </c>
      <c r="S22" s="40" t="s">
        <v>58</v>
      </c>
      <c r="T22" s="38" t="s">
        <v>59</v>
      </c>
      <c r="U22" s="49" t="s">
        <v>60</v>
      </c>
    </row>
    <row r="23" spans="1:21" ht="12.75">
      <c r="A23" s="38" t="s">
        <v>61</v>
      </c>
      <c r="B23" s="5"/>
      <c r="C23" s="5"/>
      <c r="D23" s="13"/>
      <c r="E23" s="13"/>
      <c r="F23" s="13"/>
      <c r="G23" s="13"/>
      <c r="H23" s="13"/>
      <c r="I23" s="13">
        <v>34996.34</v>
      </c>
      <c r="J23" s="13"/>
      <c r="K23" s="13"/>
      <c r="L23" s="30">
        <v>3.7</v>
      </c>
      <c r="M23" s="47"/>
      <c r="N23" s="39"/>
      <c r="O23" s="38"/>
      <c r="P23" s="48"/>
      <c r="Q23" s="38"/>
      <c r="R23" s="38"/>
      <c r="S23" s="38"/>
      <c r="T23" s="38"/>
      <c r="U23" s="38"/>
    </row>
    <row r="24" spans="1:22" ht="12.75">
      <c r="A24" s="38" t="s">
        <v>23</v>
      </c>
      <c r="B24" s="6">
        <v>290308.13</v>
      </c>
      <c r="C24" s="14">
        <v>462038.37</v>
      </c>
      <c r="D24" s="15">
        <v>864718.95</v>
      </c>
      <c r="E24" s="15">
        <v>2500</v>
      </c>
      <c r="F24" s="15">
        <v>206422.8</v>
      </c>
      <c r="G24" s="15">
        <v>1785755.7</v>
      </c>
      <c r="H24" s="15">
        <v>711000</v>
      </c>
      <c r="I24" s="5">
        <v>103326.02</v>
      </c>
      <c r="J24" s="5">
        <v>7376.6</v>
      </c>
      <c r="K24" s="31">
        <v>12485.09</v>
      </c>
      <c r="L24" s="31">
        <v>2665.35</v>
      </c>
      <c r="M24" s="5">
        <v>8334.45</v>
      </c>
      <c r="N24" s="15"/>
      <c r="O24" s="24"/>
      <c r="P24" s="24"/>
      <c r="Q24" s="6">
        <v>184000</v>
      </c>
      <c r="R24" s="6">
        <v>3000</v>
      </c>
      <c r="S24" s="6">
        <v>3288.76</v>
      </c>
      <c r="T24" s="6"/>
      <c r="U24" s="6">
        <v>10</v>
      </c>
      <c r="V24" s="24"/>
    </row>
    <row r="25" spans="1:22" ht="12.75">
      <c r="A25" s="38" t="s">
        <v>24</v>
      </c>
      <c r="B25" s="14">
        <v>213659.27</v>
      </c>
      <c r="C25" s="14">
        <v>435205.84</v>
      </c>
      <c r="D25" s="14">
        <v>860164.7</v>
      </c>
      <c r="E25" s="15">
        <v>2500</v>
      </c>
      <c r="F25" s="14">
        <v>211413.6</v>
      </c>
      <c r="G25" s="14">
        <v>1641158.72</v>
      </c>
      <c r="H25" s="14">
        <v>910000</v>
      </c>
      <c r="I25" s="14">
        <v>94687.39</v>
      </c>
      <c r="J25" s="14">
        <v>7574.6</v>
      </c>
      <c r="K25" s="33">
        <v>3255.93</v>
      </c>
      <c r="L25" s="33">
        <v>3287.37</v>
      </c>
      <c r="M25" s="14">
        <v>8334.45</v>
      </c>
      <c r="N25" s="14"/>
      <c r="O25" s="24"/>
      <c r="P25" s="24"/>
      <c r="Q25" s="6">
        <v>210500</v>
      </c>
      <c r="R25" s="6">
        <v>3500</v>
      </c>
      <c r="S25" s="6">
        <v>3288.76</v>
      </c>
      <c r="T25" s="6"/>
      <c r="U25" s="6">
        <v>10</v>
      </c>
      <c r="V25" s="24"/>
    </row>
    <row r="26" spans="1:22" ht="12.75">
      <c r="A26" s="38" t="s">
        <v>25</v>
      </c>
      <c r="B26" s="6">
        <v>282902.87</v>
      </c>
      <c r="C26" s="6">
        <v>436745.2</v>
      </c>
      <c r="D26" s="6">
        <v>907289</v>
      </c>
      <c r="E26" s="15">
        <v>2500</v>
      </c>
      <c r="F26" s="6">
        <v>200059.2</v>
      </c>
      <c r="G26" s="6">
        <v>1596367.28</v>
      </c>
      <c r="H26" s="6">
        <v>910000</v>
      </c>
      <c r="I26" s="6">
        <v>99801.62</v>
      </c>
      <c r="J26" s="6">
        <v>3823.9</v>
      </c>
      <c r="K26" s="6">
        <v>3604.78</v>
      </c>
      <c r="L26" s="6">
        <v>4620.3</v>
      </c>
      <c r="M26" s="6">
        <v>8334.45</v>
      </c>
      <c r="N26" s="14"/>
      <c r="O26" s="24"/>
      <c r="P26" s="24"/>
      <c r="Q26" s="6">
        <v>210500</v>
      </c>
      <c r="R26" s="6">
        <v>3500</v>
      </c>
      <c r="S26" s="6">
        <v>3288.76</v>
      </c>
      <c r="T26" s="6"/>
      <c r="U26" s="6">
        <v>10</v>
      </c>
      <c r="V26" s="24"/>
    </row>
    <row r="27" spans="1:22" ht="12.75">
      <c r="A27" s="38" t="s">
        <v>26</v>
      </c>
      <c r="B27" s="6">
        <v>282902.87</v>
      </c>
      <c r="C27" s="14">
        <v>445000</v>
      </c>
      <c r="D27" s="14">
        <v>878000</v>
      </c>
      <c r="E27" s="15">
        <v>2500</v>
      </c>
      <c r="F27" s="14">
        <v>211400</v>
      </c>
      <c r="G27" s="14">
        <v>2369718.3</v>
      </c>
      <c r="H27" s="14">
        <v>1000001</v>
      </c>
      <c r="I27" s="14">
        <v>103500</v>
      </c>
      <c r="J27" s="14">
        <v>7574</v>
      </c>
      <c r="K27" s="14">
        <v>10406.2</v>
      </c>
      <c r="L27" s="6">
        <v>4620</v>
      </c>
      <c r="M27" s="6">
        <v>8334.45</v>
      </c>
      <c r="N27" s="14"/>
      <c r="O27" s="24"/>
      <c r="P27" s="24"/>
      <c r="Q27" s="6">
        <v>221000</v>
      </c>
      <c r="R27" s="6">
        <v>3000</v>
      </c>
      <c r="S27" s="6">
        <v>3300</v>
      </c>
      <c r="T27" s="6"/>
      <c r="U27" s="6">
        <v>10</v>
      </c>
      <c r="V27" s="24"/>
    </row>
    <row r="28" spans="1:22" ht="12.75">
      <c r="A28" s="38" t="s">
        <v>27</v>
      </c>
      <c r="B28" s="6"/>
      <c r="C28" s="14"/>
      <c r="D28" s="14"/>
      <c r="E28" s="15">
        <v>2500</v>
      </c>
      <c r="F28" s="14">
        <v>211400</v>
      </c>
      <c r="G28" s="6">
        <v>1688000</v>
      </c>
      <c r="H28" s="6">
        <v>1262000</v>
      </c>
      <c r="I28" s="14">
        <v>103500</v>
      </c>
      <c r="J28" s="14">
        <v>7574</v>
      </c>
      <c r="K28" s="14">
        <v>10406</v>
      </c>
      <c r="L28" s="6">
        <v>4620</v>
      </c>
      <c r="M28" s="6">
        <v>8334.45</v>
      </c>
      <c r="N28" s="14"/>
      <c r="O28" s="24"/>
      <c r="P28" s="24"/>
      <c r="Q28" s="6">
        <v>342000</v>
      </c>
      <c r="R28" s="6">
        <v>6400</v>
      </c>
      <c r="S28" s="6">
        <v>3300</v>
      </c>
      <c r="T28" s="6"/>
      <c r="U28" s="6">
        <v>3000</v>
      </c>
      <c r="V28" s="24"/>
    </row>
    <row r="29" spans="1:22" ht="12.75">
      <c r="A29" s="38" t="s">
        <v>28</v>
      </c>
      <c r="B29" s="6"/>
      <c r="C29" s="14"/>
      <c r="D29" s="14"/>
      <c r="E29" s="15"/>
      <c r="F29" s="14"/>
      <c r="G29" s="6"/>
      <c r="H29" s="6"/>
      <c r="I29" s="14"/>
      <c r="J29" s="14"/>
      <c r="K29" s="14"/>
      <c r="L29" s="6"/>
      <c r="M29" s="6"/>
      <c r="N29" s="14"/>
      <c r="O29" s="24"/>
      <c r="Q29" s="6"/>
      <c r="R29" s="6"/>
      <c r="S29" s="6"/>
      <c r="T29" s="6"/>
      <c r="U29" s="6"/>
      <c r="V29" s="24"/>
    </row>
    <row r="30" spans="1:21" ht="12.75">
      <c r="A30" s="38" t="s">
        <v>29</v>
      </c>
      <c r="B30" s="6"/>
      <c r="C30" s="14"/>
      <c r="D30" s="14"/>
      <c r="E30" s="15"/>
      <c r="F30" s="14"/>
      <c r="G30" s="6"/>
      <c r="H30" s="6"/>
      <c r="I30" s="14"/>
      <c r="J30" s="14"/>
      <c r="K30" s="14"/>
      <c r="L30" s="6"/>
      <c r="M30" s="6"/>
      <c r="N30" s="14"/>
      <c r="O30" s="24"/>
      <c r="Q30" s="6"/>
      <c r="R30" s="6"/>
      <c r="S30" s="6"/>
      <c r="T30" s="6"/>
      <c r="U30" s="6"/>
    </row>
    <row r="31" spans="1:21" ht="12.75">
      <c r="A31" s="38" t="s">
        <v>30</v>
      </c>
      <c r="B31" s="6"/>
      <c r="C31" s="14"/>
      <c r="D31" s="14"/>
      <c r="E31" s="15"/>
      <c r="F31" s="14"/>
      <c r="G31" s="6"/>
      <c r="H31" s="6"/>
      <c r="I31" s="14"/>
      <c r="J31" s="14"/>
      <c r="K31" s="14"/>
      <c r="L31" s="6"/>
      <c r="M31" s="6"/>
      <c r="N31" s="6"/>
      <c r="O31" s="24"/>
      <c r="Q31" s="6"/>
      <c r="R31" s="6"/>
      <c r="S31" s="6"/>
      <c r="T31" s="6"/>
      <c r="U31" s="6"/>
    </row>
    <row r="32" spans="1:21" ht="12.75">
      <c r="A32" s="38" t="s">
        <v>31</v>
      </c>
      <c r="B32" s="6"/>
      <c r="C32" s="14"/>
      <c r="D32" s="14"/>
      <c r="E32" s="15"/>
      <c r="F32" s="14"/>
      <c r="G32" s="6"/>
      <c r="H32" s="6"/>
      <c r="I32" s="14"/>
      <c r="J32" s="14"/>
      <c r="K32" s="14"/>
      <c r="L32" s="6"/>
      <c r="M32" s="6"/>
      <c r="N32" s="6"/>
      <c r="O32" s="24"/>
      <c r="Q32" s="6"/>
      <c r="R32" s="6"/>
      <c r="S32" s="6"/>
      <c r="T32" s="6"/>
      <c r="U32" s="6"/>
    </row>
    <row r="33" spans="1:22" ht="12.75">
      <c r="A33" s="38" t="s">
        <v>32</v>
      </c>
      <c r="B33" s="6"/>
      <c r="C33" s="14"/>
      <c r="D33" s="14"/>
      <c r="E33" s="15"/>
      <c r="F33" s="14"/>
      <c r="G33" s="16"/>
      <c r="H33" s="16"/>
      <c r="I33" s="14"/>
      <c r="J33" s="14"/>
      <c r="K33" s="14"/>
      <c r="L33" s="6"/>
      <c r="M33" s="6"/>
      <c r="N33" s="6"/>
      <c r="O33" s="24"/>
      <c r="Q33" s="6"/>
      <c r="R33" s="38"/>
      <c r="S33" s="38"/>
      <c r="T33" s="6"/>
      <c r="U33" s="6"/>
      <c r="V33" s="24"/>
    </row>
    <row r="34" spans="1:21" ht="12.75">
      <c r="A34" s="38" t="s">
        <v>33</v>
      </c>
      <c r="B34" s="6"/>
      <c r="C34" s="6"/>
      <c r="D34" s="6"/>
      <c r="E34" s="6"/>
      <c r="F34" s="6"/>
      <c r="G34" s="6"/>
      <c r="H34" s="6"/>
      <c r="I34" s="6"/>
      <c r="J34" s="14"/>
      <c r="K34" s="14"/>
      <c r="L34" s="17"/>
      <c r="M34" s="6"/>
      <c r="N34" s="6"/>
      <c r="O34" s="24"/>
      <c r="Q34" s="6"/>
      <c r="R34" s="38"/>
      <c r="S34" s="38"/>
      <c r="T34" s="6"/>
      <c r="U34" s="6"/>
    </row>
    <row r="35" spans="1:21" ht="12.75">
      <c r="A35" s="40" t="s">
        <v>34</v>
      </c>
      <c r="B35" s="6"/>
      <c r="C35" s="6"/>
      <c r="D35" s="32"/>
      <c r="E35" s="32"/>
      <c r="F35" s="14"/>
      <c r="G35" s="14"/>
      <c r="H35" s="14"/>
      <c r="I35" s="14"/>
      <c r="J35" s="14"/>
      <c r="K35" s="14"/>
      <c r="L35" s="17"/>
      <c r="M35" s="14"/>
      <c r="N35" s="32"/>
      <c r="O35" s="24"/>
      <c r="Q35" s="6"/>
      <c r="R35" s="38"/>
      <c r="S35" s="38"/>
      <c r="T35" s="6"/>
      <c r="U35" s="32"/>
    </row>
    <row r="36" spans="1:22" ht="15.75" customHeight="1">
      <c r="A36" s="39" t="s">
        <v>22</v>
      </c>
      <c r="B36" s="14">
        <f>SUM(B24:B35)</f>
        <v>1069773.1400000001</v>
      </c>
      <c r="C36" s="14">
        <f>SUM(C24:C35)</f>
        <v>1778989.41</v>
      </c>
      <c r="D36" s="14">
        <f>SUM(D24:D35)</f>
        <v>3510172.65</v>
      </c>
      <c r="E36" s="14">
        <f>SUM(E24:E35)</f>
        <v>12500</v>
      </c>
      <c r="F36" s="14">
        <f aca="true" t="shared" si="1" ref="F36:P36">SUM(F23:F35)</f>
        <v>1040695.6000000001</v>
      </c>
      <c r="G36" s="14">
        <f t="shared" si="1"/>
        <v>9081000</v>
      </c>
      <c r="H36" s="14">
        <f t="shared" si="1"/>
        <v>4793001</v>
      </c>
      <c r="I36" s="14">
        <f t="shared" si="1"/>
        <v>539811.37</v>
      </c>
      <c r="J36" s="14">
        <f t="shared" si="1"/>
        <v>33923.100000000006</v>
      </c>
      <c r="K36" s="14">
        <f t="shared" si="1"/>
        <v>40158</v>
      </c>
      <c r="L36" s="14">
        <f t="shared" si="1"/>
        <v>19816.72</v>
      </c>
      <c r="M36" s="14">
        <f t="shared" si="1"/>
        <v>41672.25</v>
      </c>
      <c r="N36" s="14">
        <f t="shared" si="1"/>
        <v>0</v>
      </c>
      <c r="O36" s="14">
        <f t="shared" si="1"/>
        <v>0</v>
      </c>
      <c r="P36" s="33">
        <f t="shared" si="1"/>
        <v>0</v>
      </c>
      <c r="Q36" s="14">
        <f>SUM(Q24:Q35)</f>
        <v>1168000</v>
      </c>
      <c r="R36" s="14">
        <f>SUM(R24:R35)</f>
        <v>19400</v>
      </c>
      <c r="S36" s="14">
        <f>SUM(S24:S35)</f>
        <v>16466.28</v>
      </c>
      <c r="T36" s="14">
        <f>SUM(T24:T35)</f>
        <v>0</v>
      </c>
      <c r="U36" s="14">
        <f>SUM(U24:U35)</f>
        <v>3040</v>
      </c>
      <c r="V36" s="24"/>
    </row>
    <row r="37" spans="1:15" ht="15.75" customHeight="1">
      <c r="A37" s="20"/>
      <c r="B37" s="21"/>
      <c r="C37" s="21">
        <f>B36+C36+D36</f>
        <v>6358935.199999999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4"/>
    </row>
    <row r="38" spans="1:21" ht="15.75" customHeight="1">
      <c r="A38" s="20"/>
      <c r="B38" s="9"/>
      <c r="C38" s="9"/>
      <c r="D38" s="21"/>
      <c r="E38" s="21"/>
      <c r="F38" s="9"/>
      <c r="G38" s="9"/>
      <c r="H38" s="9"/>
      <c r="I38" s="9"/>
      <c r="J38" s="9"/>
      <c r="K38" s="9"/>
      <c r="L38" s="9"/>
      <c r="M38" s="9"/>
      <c r="N38" s="21"/>
      <c r="O38" s="24"/>
      <c r="S38" s="12"/>
      <c r="U38" s="24"/>
    </row>
    <row r="39" spans="1:20" ht="15.75" customHeight="1">
      <c r="A39" s="23"/>
      <c r="B39" s="21"/>
      <c r="C39" s="21"/>
      <c r="D39" s="21"/>
      <c r="E39" s="21"/>
      <c r="F39" s="9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2"/>
    </row>
    <row r="40" ht="12.75">
      <c r="N40" s="21"/>
    </row>
    <row r="41" spans="1:19" ht="12.75">
      <c r="A41" s="1" t="s">
        <v>62</v>
      </c>
      <c r="C41" s="12">
        <v>4760500</v>
      </c>
      <c r="D41" s="12"/>
      <c r="E41" s="12"/>
      <c r="F41" s="12">
        <v>722000</v>
      </c>
      <c r="G41" s="12">
        <v>5663000</v>
      </c>
      <c r="H41" s="12"/>
      <c r="I41" s="12">
        <v>338000</v>
      </c>
      <c r="J41" s="12">
        <v>41000</v>
      </c>
      <c r="K41" s="12">
        <v>37000</v>
      </c>
      <c r="L41" s="12">
        <v>10000</v>
      </c>
      <c r="M41" s="12">
        <v>18000</v>
      </c>
      <c r="N41" s="9"/>
      <c r="O41" s="12"/>
      <c r="P41" s="12"/>
      <c r="Q41" s="12"/>
      <c r="R41" s="12"/>
      <c r="S41" s="12">
        <v>9970</v>
      </c>
    </row>
    <row r="42" spans="3:19" ht="12.75">
      <c r="C42" s="24"/>
      <c r="G42" s="24"/>
      <c r="H42" s="24"/>
      <c r="K42" s="24"/>
      <c r="L42" s="43"/>
      <c r="M42" s="43"/>
      <c r="N42" s="21"/>
      <c r="S42" s="24"/>
    </row>
    <row r="43" spans="1:15" ht="12.75">
      <c r="A43" s="2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</row>
    <row r="44" spans="1:21" ht="12.75">
      <c r="A44" t="s">
        <v>63</v>
      </c>
      <c r="C44" s="12">
        <v>6086000</v>
      </c>
      <c r="F44" s="12">
        <v>963000</v>
      </c>
      <c r="G44" s="12">
        <v>7393000</v>
      </c>
      <c r="H44" s="12"/>
      <c r="I44" s="12">
        <v>451000</v>
      </c>
      <c r="J44" s="12">
        <v>55000</v>
      </c>
      <c r="K44" s="12">
        <v>49000</v>
      </c>
      <c r="L44" s="12">
        <v>13000</v>
      </c>
      <c r="M44" s="12">
        <v>26000</v>
      </c>
      <c r="S44" s="12">
        <v>27960</v>
      </c>
      <c r="U44" s="12">
        <v>13040</v>
      </c>
    </row>
    <row r="45" spans="10:11" ht="12.75">
      <c r="J45" s="24"/>
      <c r="K45" s="24"/>
    </row>
    <row r="46" spans="1:18" ht="12.75">
      <c r="A46" s="1" t="s">
        <v>64</v>
      </c>
      <c r="C46" s="12">
        <v>16441000</v>
      </c>
      <c r="F46" s="12">
        <v>2184000</v>
      </c>
      <c r="I46" s="12">
        <v>925000</v>
      </c>
      <c r="J46" s="12">
        <v>76000</v>
      </c>
      <c r="K46" s="12">
        <v>113000</v>
      </c>
      <c r="L46" s="12">
        <v>36000</v>
      </c>
      <c r="M46" s="12">
        <v>57000</v>
      </c>
      <c r="Q46">
        <v>2983000</v>
      </c>
      <c r="R46">
        <v>32000</v>
      </c>
    </row>
    <row r="47" spans="1:19" ht="12.75">
      <c r="A47" t="s">
        <v>65</v>
      </c>
      <c r="C47" s="24">
        <f>C46-C37</f>
        <v>10082064.8</v>
      </c>
      <c r="F47" s="24">
        <f aca="true" t="shared" si="2" ref="F47:M47">F46-F36</f>
        <v>1143304.4</v>
      </c>
      <c r="I47" s="24">
        <f t="shared" si="2"/>
        <v>385188.63</v>
      </c>
      <c r="J47" s="24">
        <f t="shared" si="2"/>
        <v>42076.899999999994</v>
      </c>
      <c r="K47" s="24">
        <f t="shared" si="2"/>
        <v>72842</v>
      </c>
      <c r="L47" s="24">
        <f t="shared" si="2"/>
        <v>16183.279999999999</v>
      </c>
      <c r="M47" s="24">
        <f t="shared" si="2"/>
        <v>15327.75</v>
      </c>
      <c r="S47" s="24"/>
    </row>
    <row r="49" spans="4:12" ht="12.75">
      <c r="D49" s="24"/>
      <c r="E49" s="24"/>
      <c r="F49" s="7"/>
      <c r="G49" s="7"/>
      <c r="H49" s="7"/>
      <c r="I49" s="3"/>
      <c r="J49" s="7"/>
      <c r="K49" s="7"/>
      <c r="L49" s="3"/>
    </row>
    <row r="50" spans="2:12" ht="12.75">
      <c r="B50" s="24"/>
      <c r="C50" s="24"/>
      <c r="D50" s="24"/>
      <c r="E50" s="24"/>
      <c r="F50" s="3"/>
      <c r="G50" s="7"/>
      <c r="H50" s="7"/>
      <c r="I50" s="3"/>
      <c r="J50" s="3"/>
      <c r="K50" s="3"/>
      <c r="L50" s="3"/>
    </row>
    <row r="51" spans="2:12" ht="12.75">
      <c r="B51" s="24"/>
      <c r="C51" s="24"/>
      <c r="D51" s="24"/>
      <c r="E51" s="24"/>
      <c r="F51" s="7"/>
      <c r="G51" s="3"/>
      <c r="H51" s="3"/>
      <c r="I51" s="3"/>
      <c r="J51" s="3"/>
      <c r="K51" s="3"/>
      <c r="L51" s="3"/>
    </row>
    <row r="52" spans="3:12" ht="12.75">
      <c r="C52" s="24"/>
      <c r="D52" s="24"/>
      <c r="E52" s="24"/>
      <c r="F52" s="3"/>
      <c r="G52" s="7">
        <f>G44-G24-G25-G26</f>
        <v>2369718.3</v>
      </c>
      <c r="H52" s="3"/>
      <c r="I52" s="3"/>
      <c r="J52" s="3"/>
      <c r="K52" s="3"/>
      <c r="L52" s="3"/>
    </row>
    <row r="53" spans="6:12" ht="12.75">
      <c r="F53" s="3"/>
      <c r="G53" s="3"/>
      <c r="H53" s="3"/>
      <c r="I53" s="3"/>
      <c r="J53" s="3"/>
      <c r="K53" s="3"/>
      <c r="L53" s="7"/>
    </row>
    <row r="54" spans="6:12" ht="12.75">
      <c r="F54" s="3"/>
      <c r="G54" s="3"/>
      <c r="H54" s="3"/>
      <c r="I54" s="7"/>
      <c r="J54" s="3"/>
      <c r="K54" s="3"/>
      <c r="L54" s="7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8">
      <selection activeCell="J25" sqref="J25:J29"/>
    </sheetView>
  </sheetViews>
  <sheetFormatPr defaultColWidth="9.140625" defaultRowHeight="12.75"/>
  <cols>
    <col min="1" max="1" width="10.8515625" style="0" customWidth="1"/>
    <col min="2" max="2" width="12.8515625" style="0" customWidth="1"/>
    <col min="3" max="3" width="12.57421875" style="0" customWidth="1"/>
    <col min="4" max="4" width="12.421875" style="0" customWidth="1"/>
    <col min="5" max="5" width="13.421875" style="0" customWidth="1"/>
    <col min="6" max="6" width="12.421875" style="0" customWidth="1"/>
    <col min="7" max="7" width="13.7109375" style="0" customWidth="1"/>
    <col min="8" max="8" width="10.00390625" style="0" customWidth="1"/>
    <col min="9" max="9" width="10.7109375" style="0" customWidth="1"/>
    <col min="10" max="10" width="10.140625" style="0" customWidth="1"/>
    <col min="11" max="11" width="11.00390625" style="0" customWidth="1"/>
    <col min="12" max="12" width="15.57421875" style="0" hidden="1" customWidth="1"/>
    <col min="13" max="14" width="12.7109375" style="0" hidden="1" customWidth="1"/>
    <col min="16" max="16" width="14.7109375" style="0" hidden="1" customWidth="1"/>
    <col min="17" max="17" width="12.7109375" style="0" bestFit="1" customWidth="1"/>
    <col min="18" max="18" width="11.7109375" style="0" bestFit="1" customWidth="1"/>
  </cols>
  <sheetData>
    <row r="1" ht="12.75">
      <c r="B1" t="s">
        <v>13</v>
      </c>
    </row>
    <row r="3" spans="1:6" ht="12.75">
      <c r="A3" s="1" t="s">
        <v>14</v>
      </c>
      <c r="B3" s="1" t="s">
        <v>15</v>
      </c>
      <c r="C3" s="1"/>
      <c r="D3" s="1"/>
      <c r="F3" s="1"/>
    </row>
    <row r="4" spans="1:11" ht="12.75">
      <c r="A4" s="38" t="s">
        <v>16</v>
      </c>
      <c r="B4" s="38" t="s">
        <v>17</v>
      </c>
      <c r="C4" s="38" t="s">
        <v>18</v>
      </c>
      <c r="D4" s="39" t="s">
        <v>19</v>
      </c>
      <c r="E4" s="39" t="s">
        <v>20</v>
      </c>
      <c r="F4" s="38" t="s">
        <v>21</v>
      </c>
      <c r="G4" s="39" t="s">
        <v>22</v>
      </c>
      <c r="H4" s="23"/>
      <c r="I4" s="23"/>
      <c r="J4" s="23"/>
      <c r="K4" s="3"/>
    </row>
    <row r="5" spans="1:11" ht="12.75">
      <c r="A5" s="38" t="s">
        <v>23</v>
      </c>
      <c r="B5" s="6">
        <f>E5-C5-D5</f>
        <v>6903704.12</v>
      </c>
      <c r="C5" s="6">
        <v>267183.92</v>
      </c>
      <c r="D5" s="6">
        <v>1691998.21</v>
      </c>
      <c r="E5" s="6">
        <f>G5-F5</f>
        <v>8862886.25</v>
      </c>
      <c r="F5" s="6">
        <v>213765.73</v>
      </c>
      <c r="G5" s="6">
        <v>9076651.98</v>
      </c>
      <c r="H5" s="7"/>
      <c r="I5" s="3"/>
      <c r="J5" s="7"/>
      <c r="K5" s="7"/>
    </row>
    <row r="6" spans="1:16" ht="12.75">
      <c r="A6" s="38" t="s">
        <v>24</v>
      </c>
      <c r="B6" s="6">
        <f>E6-D6-C6</f>
        <v>6546203.14</v>
      </c>
      <c r="C6" s="6">
        <v>238251.96</v>
      </c>
      <c r="D6" s="24">
        <v>1404639.2</v>
      </c>
      <c r="E6" s="6">
        <f>G6-F6</f>
        <v>8189094.3</v>
      </c>
      <c r="F6" s="6">
        <v>190605.23</v>
      </c>
      <c r="G6" s="6">
        <v>8379699.53</v>
      </c>
      <c r="H6" s="3"/>
      <c r="I6" s="3"/>
      <c r="J6" s="7"/>
      <c r="K6" s="3"/>
      <c r="N6" s="24"/>
      <c r="O6" s="24"/>
      <c r="P6" s="24"/>
    </row>
    <row r="7" spans="1:16" ht="12.75">
      <c r="A7" s="38" t="s">
        <v>25</v>
      </c>
      <c r="B7" s="6">
        <f>E7-D7-C7</f>
        <v>6829792.109999999</v>
      </c>
      <c r="C7" s="24">
        <v>240913.01</v>
      </c>
      <c r="D7" s="6">
        <v>1591170.17</v>
      </c>
      <c r="E7" s="6">
        <f>G7-F7</f>
        <v>8661875.29</v>
      </c>
      <c r="F7" s="16">
        <v>192740.58</v>
      </c>
      <c r="G7" s="6">
        <v>8854615.87</v>
      </c>
      <c r="H7" s="3"/>
      <c r="I7" s="3"/>
      <c r="J7" s="3"/>
      <c r="K7" s="3"/>
      <c r="N7" s="24"/>
      <c r="O7" s="24"/>
      <c r="P7" s="24"/>
    </row>
    <row r="8" spans="1:16" ht="12.75">
      <c r="A8" s="38" t="s">
        <v>26</v>
      </c>
      <c r="B8" s="6">
        <f>E8-C8-D8</f>
        <v>6295732.32</v>
      </c>
      <c r="C8" s="6">
        <v>246322.21</v>
      </c>
      <c r="D8" s="6">
        <v>1456302.73</v>
      </c>
      <c r="E8" s="6">
        <f>G8-F8</f>
        <v>7998357.26</v>
      </c>
      <c r="F8" s="36">
        <v>197077.19</v>
      </c>
      <c r="G8" s="6">
        <v>8195434.45</v>
      </c>
      <c r="H8" s="3"/>
      <c r="I8" s="3"/>
      <c r="J8" s="7"/>
      <c r="K8" s="7"/>
      <c r="N8" s="24"/>
      <c r="O8" s="24"/>
      <c r="P8" s="24"/>
    </row>
    <row r="9" spans="1:16" ht="12.75">
      <c r="A9" s="38" t="s">
        <v>27</v>
      </c>
      <c r="B9" s="6">
        <f>E9-C9-D9</f>
        <v>6382111.72</v>
      </c>
      <c r="C9" s="6">
        <v>251560.35</v>
      </c>
      <c r="D9" s="6">
        <v>1569134.03</v>
      </c>
      <c r="E9" s="6">
        <f>G9-F9</f>
        <v>8202806.1</v>
      </c>
      <c r="F9" s="14">
        <v>201427.9</v>
      </c>
      <c r="G9" s="6">
        <v>8404234</v>
      </c>
      <c r="H9" s="3"/>
      <c r="I9" s="7"/>
      <c r="J9" s="7"/>
      <c r="K9" s="7"/>
      <c r="N9" s="24"/>
      <c r="O9" s="24"/>
      <c r="P9" s="24"/>
    </row>
    <row r="10" spans="1:11" ht="12.75">
      <c r="A10" s="38" t="s">
        <v>28</v>
      </c>
      <c r="B10" s="6"/>
      <c r="C10" s="6"/>
      <c r="D10" s="6"/>
      <c r="E10" s="6">
        <v>8400000</v>
      </c>
      <c r="F10" s="14">
        <v>220000</v>
      </c>
      <c r="G10" s="6"/>
      <c r="H10" s="3"/>
      <c r="I10" s="3"/>
      <c r="J10" s="7"/>
      <c r="K10" s="7"/>
    </row>
    <row r="11" spans="1:16" ht="11.25" customHeight="1">
      <c r="A11" s="38" t="s">
        <v>29</v>
      </c>
      <c r="B11" s="6"/>
      <c r="C11" s="6"/>
      <c r="D11" s="6"/>
      <c r="E11" s="6">
        <v>8400000</v>
      </c>
      <c r="F11" s="14">
        <v>220000</v>
      </c>
      <c r="G11" s="6"/>
      <c r="H11" s="3"/>
      <c r="I11" s="3"/>
      <c r="J11" s="3"/>
      <c r="K11" s="3"/>
      <c r="N11" s="24"/>
      <c r="O11" s="24"/>
      <c r="P11" s="24"/>
    </row>
    <row r="12" spans="1:13" ht="12.75">
      <c r="A12" s="38" t="s">
        <v>30</v>
      </c>
      <c r="B12" s="6"/>
      <c r="C12" s="6"/>
      <c r="D12" s="6"/>
      <c r="E12" s="6">
        <v>8400000</v>
      </c>
      <c r="F12" s="14">
        <v>220000</v>
      </c>
      <c r="G12" s="6"/>
      <c r="H12" s="25"/>
      <c r="I12" s="25"/>
      <c r="J12" s="25"/>
      <c r="K12" s="44"/>
      <c r="L12" s="25"/>
      <c r="M12" s="25"/>
    </row>
    <row r="13" spans="1:16" ht="12.75">
      <c r="A13" s="38" t="s">
        <v>31</v>
      </c>
      <c r="B13" s="6"/>
      <c r="C13" s="6"/>
      <c r="D13" s="6"/>
      <c r="E13" s="6">
        <v>8400000</v>
      </c>
      <c r="F13" s="14">
        <v>220000</v>
      </c>
      <c r="G13" s="6"/>
      <c r="H13" s="3"/>
      <c r="I13" s="3"/>
      <c r="J13" s="3"/>
      <c r="K13" s="3"/>
      <c r="L13" s="24"/>
      <c r="P13" s="24"/>
    </row>
    <row r="14" spans="1:11" ht="12.75">
      <c r="A14" s="40" t="s">
        <v>32</v>
      </c>
      <c r="B14" s="6"/>
      <c r="C14" s="6"/>
      <c r="D14" s="6"/>
      <c r="E14" s="6">
        <v>8500000</v>
      </c>
      <c r="F14" s="6">
        <v>240000</v>
      </c>
      <c r="G14" s="6"/>
      <c r="H14" s="3"/>
      <c r="I14" s="3"/>
      <c r="J14" s="3"/>
      <c r="K14" s="3"/>
    </row>
    <row r="15" spans="1:16" ht="12.75">
      <c r="A15" s="38" t="s">
        <v>33</v>
      </c>
      <c r="B15" s="6"/>
      <c r="C15" s="6"/>
      <c r="D15" s="6"/>
      <c r="E15" s="6"/>
      <c r="F15" s="6">
        <v>240000</v>
      </c>
      <c r="G15" s="6"/>
      <c r="H15" s="3"/>
      <c r="I15" s="3"/>
      <c r="J15" s="3"/>
      <c r="K15" s="3"/>
      <c r="L15" s="45"/>
      <c r="P15" s="24"/>
    </row>
    <row r="16" spans="1:18" ht="12.75">
      <c r="A16" s="38" t="s">
        <v>34</v>
      </c>
      <c r="B16" s="6"/>
      <c r="C16" s="6"/>
      <c r="D16" s="6"/>
      <c r="E16" s="6"/>
      <c r="F16" s="6">
        <v>240000</v>
      </c>
      <c r="G16" s="6"/>
      <c r="H16" s="3"/>
      <c r="I16" s="3"/>
      <c r="J16" s="3"/>
      <c r="K16" s="7"/>
      <c r="P16" s="24"/>
      <c r="R16" t="s">
        <v>35</v>
      </c>
    </row>
    <row r="17" spans="1:16" ht="12.75">
      <c r="A17" s="39" t="s">
        <v>22</v>
      </c>
      <c r="B17" s="6">
        <f aca="true" t="shared" si="0" ref="B17:G17">SUM(B5:B16)</f>
        <v>32957543.409999996</v>
      </c>
      <c r="C17" s="6">
        <f t="shared" si="0"/>
        <v>1244231.45</v>
      </c>
      <c r="D17" s="6">
        <f t="shared" si="0"/>
        <v>7713244.340000001</v>
      </c>
      <c r="E17" s="6">
        <f t="shared" si="0"/>
        <v>84015019.2</v>
      </c>
      <c r="F17" s="6">
        <f t="shared" si="0"/>
        <v>2595616.63</v>
      </c>
      <c r="G17" s="6">
        <f t="shared" si="0"/>
        <v>42910635.830000006</v>
      </c>
      <c r="H17" s="26"/>
      <c r="I17" s="26"/>
      <c r="J17" s="7"/>
      <c r="K17" s="7"/>
      <c r="P17" s="24"/>
    </row>
    <row r="18" spans="1:17" ht="12.75">
      <c r="A18" s="41"/>
      <c r="B18" s="7"/>
      <c r="C18" s="7"/>
      <c r="D18" s="7"/>
      <c r="E18" s="9"/>
      <c r="F18" s="9"/>
      <c r="G18" s="9"/>
      <c r="H18" s="27"/>
      <c r="I18" s="27"/>
      <c r="J18" s="9"/>
      <c r="K18" s="7"/>
      <c r="P18" s="24"/>
      <c r="Q18" s="24"/>
    </row>
    <row r="19" spans="1:17" ht="12.75">
      <c r="A19" s="11"/>
      <c r="B19" s="7"/>
      <c r="C19" s="7"/>
      <c r="D19" s="7"/>
      <c r="E19" s="9"/>
      <c r="F19" s="9"/>
      <c r="G19" s="9"/>
      <c r="H19" s="27"/>
      <c r="I19" s="27"/>
      <c r="J19" s="9"/>
      <c r="K19" s="7"/>
      <c r="P19" s="24"/>
      <c r="Q19" s="24"/>
    </row>
    <row r="20" spans="1:17" ht="12.75">
      <c r="A20" s="11"/>
      <c r="B20" s="7"/>
      <c r="C20" s="7"/>
      <c r="D20" s="7"/>
      <c r="E20" s="9"/>
      <c r="F20" s="9"/>
      <c r="G20" s="9"/>
      <c r="H20" s="27"/>
      <c r="I20" s="27"/>
      <c r="J20" s="9"/>
      <c r="K20" s="7"/>
      <c r="P20" s="24"/>
      <c r="Q20" s="24"/>
    </row>
    <row r="21" spans="1:17" ht="12.75">
      <c r="A21" s="9" t="s">
        <v>36</v>
      </c>
      <c r="E21" s="12">
        <v>84003000</v>
      </c>
      <c r="F21" s="12">
        <v>2504000</v>
      </c>
      <c r="G21" s="9">
        <v>14000</v>
      </c>
      <c r="H21" s="9"/>
      <c r="I21" s="9"/>
      <c r="J21" s="9"/>
      <c r="K21" s="24"/>
      <c r="P21" s="24"/>
      <c r="Q21" s="24"/>
    </row>
    <row r="22" spans="2:17" ht="12.75">
      <c r="B22" s="1" t="s">
        <v>37</v>
      </c>
      <c r="C22" s="1"/>
      <c r="D22" s="1"/>
      <c r="F22" s="24"/>
      <c r="G22" s="24"/>
      <c r="H22" s="24"/>
      <c r="I22" s="24"/>
      <c r="J22" s="24"/>
      <c r="K22" s="24"/>
      <c r="Q22" s="24"/>
    </row>
    <row r="23" spans="6:16" ht="12.75">
      <c r="F23" s="1"/>
      <c r="G23" t="s">
        <v>38</v>
      </c>
      <c r="H23" t="s">
        <v>39</v>
      </c>
      <c r="J23" t="s">
        <v>40</v>
      </c>
      <c r="K23" s="3" t="s">
        <v>41</v>
      </c>
      <c r="L23" s="2"/>
      <c r="P23" s="24"/>
    </row>
    <row r="24" spans="1:16" ht="12.75">
      <c r="A24" s="42" t="s">
        <v>42</v>
      </c>
      <c r="B24" s="28" t="s">
        <v>43</v>
      </c>
      <c r="C24" s="28" t="s">
        <v>44</v>
      </c>
      <c r="D24" s="28" t="s">
        <v>45</v>
      </c>
      <c r="E24" s="28" t="s">
        <v>47</v>
      </c>
      <c r="F24" s="28" t="s">
        <v>48</v>
      </c>
      <c r="G24" s="28" t="s">
        <v>50</v>
      </c>
      <c r="H24" s="28" t="s">
        <v>51</v>
      </c>
      <c r="I24" s="28" t="s">
        <v>52</v>
      </c>
      <c r="J24" s="4" t="s">
        <v>53</v>
      </c>
      <c r="K24" s="29" t="s">
        <v>54</v>
      </c>
      <c r="L24" s="46" t="s">
        <v>55</v>
      </c>
      <c r="M24" s="1"/>
      <c r="N24" s="1"/>
      <c r="O24" s="28" t="s">
        <v>58</v>
      </c>
      <c r="P24" t="s">
        <v>59</v>
      </c>
    </row>
    <row r="25" spans="1:15" ht="12.75">
      <c r="A25" s="38" t="s">
        <v>61</v>
      </c>
      <c r="B25" s="5"/>
      <c r="C25" s="5"/>
      <c r="D25" s="13"/>
      <c r="E25" s="13"/>
      <c r="F25" s="13"/>
      <c r="G25" s="13">
        <v>34996.34</v>
      </c>
      <c r="H25" s="13"/>
      <c r="I25" s="13"/>
      <c r="J25" s="30">
        <v>3.7</v>
      </c>
      <c r="K25" s="47"/>
      <c r="L25" s="39"/>
      <c r="M25" s="38"/>
      <c r="N25" s="38"/>
      <c r="O25" s="8"/>
    </row>
    <row r="26" spans="1:18" ht="12.75">
      <c r="A26" s="38" t="s">
        <v>23</v>
      </c>
      <c r="B26" s="6">
        <v>290308.13</v>
      </c>
      <c r="C26" s="14">
        <v>462038.37</v>
      </c>
      <c r="D26" s="15">
        <v>864718.95</v>
      </c>
      <c r="E26" s="15">
        <v>206422.8</v>
      </c>
      <c r="F26" s="15">
        <v>1785755.7</v>
      </c>
      <c r="G26" s="5">
        <v>103326.02</v>
      </c>
      <c r="H26" s="5">
        <v>7376.6</v>
      </c>
      <c r="I26" s="31">
        <v>12485.09</v>
      </c>
      <c r="J26" s="31">
        <v>2665.35</v>
      </c>
      <c r="K26" s="5">
        <v>8334.45</v>
      </c>
      <c r="L26" s="15"/>
      <c r="M26" s="24"/>
      <c r="N26" s="24"/>
      <c r="O26" s="5">
        <v>3288.76</v>
      </c>
      <c r="P26" s="24"/>
      <c r="Q26" s="24">
        <f>SUM(B26:O26)</f>
        <v>3746720.22</v>
      </c>
      <c r="R26" s="24"/>
    </row>
    <row r="27" spans="1:18" ht="12.75">
      <c r="A27" s="38" t="s">
        <v>24</v>
      </c>
      <c r="B27" s="14">
        <v>213659.27</v>
      </c>
      <c r="C27" s="14">
        <v>435205.84</v>
      </c>
      <c r="D27" s="14">
        <v>860164.7</v>
      </c>
      <c r="E27" s="14">
        <v>211413.6</v>
      </c>
      <c r="F27" s="14">
        <v>1641158.72</v>
      </c>
      <c r="G27" s="14">
        <v>94687.39</v>
      </c>
      <c r="H27" s="14">
        <v>7574.6</v>
      </c>
      <c r="I27" s="33">
        <v>3255.93</v>
      </c>
      <c r="J27" s="33">
        <v>3287.37</v>
      </c>
      <c r="K27" s="14">
        <v>8334.45</v>
      </c>
      <c r="L27" s="14"/>
      <c r="M27" s="24"/>
      <c r="N27" s="24"/>
      <c r="O27" s="6">
        <v>3288.76</v>
      </c>
      <c r="P27" s="24"/>
      <c r="Q27" s="24">
        <f>SUM(B27:O27)</f>
        <v>3482030.6300000004</v>
      </c>
      <c r="R27" s="24"/>
    </row>
    <row r="28" spans="1:18" ht="12.75">
      <c r="A28" s="38" t="s">
        <v>25</v>
      </c>
      <c r="B28" s="6">
        <v>282902.87</v>
      </c>
      <c r="C28" s="6">
        <v>436745.2</v>
      </c>
      <c r="D28" s="6">
        <v>907289</v>
      </c>
      <c r="E28" s="6">
        <v>200059.2</v>
      </c>
      <c r="F28" s="6">
        <v>1596367.28</v>
      </c>
      <c r="G28" s="6">
        <v>99801.62</v>
      </c>
      <c r="H28" s="6">
        <v>3823.9</v>
      </c>
      <c r="I28" s="6">
        <v>3604.78</v>
      </c>
      <c r="J28" s="6">
        <v>4620.3</v>
      </c>
      <c r="K28" s="6">
        <v>8334.45</v>
      </c>
      <c r="L28" s="14"/>
      <c r="M28" s="24"/>
      <c r="N28" s="24"/>
      <c r="O28" s="6">
        <v>3288.76</v>
      </c>
      <c r="P28" s="24"/>
      <c r="Q28" s="24">
        <f>SUM(B28:O28)</f>
        <v>3546837.3599999994</v>
      </c>
      <c r="R28" s="24"/>
    </row>
    <row r="29" spans="1:18" ht="12.75">
      <c r="A29" s="38" t="s">
        <v>26</v>
      </c>
      <c r="B29" s="6">
        <v>257331.75</v>
      </c>
      <c r="C29" s="14">
        <v>413643.32</v>
      </c>
      <c r="D29" s="14">
        <v>780978.553</v>
      </c>
      <c r="E29" s="14">
        <v>177427.2</v>
      </c>
      <c r="F29" s="14">
        <v>1318105.74</v>
      </c>
      <c r="G29" s="14">
        <v>176972.99</v>
      </c>
      <c r="H29" s="14">
        <v>10962.3</v>
      </c>
      <c r="I29" s="14">
        <v>3604.78</v>
      </c>
      <c r="J29" s="6">
        <v>4620.3</v>
      </c>
      <c r="K29" s="6">
        <v>8334.45</v>
      </c>
      <c r="L29" s="14"/>
      <c r="M29" s="24"/>
      <c r="N29" s="24"/>
      <c r="O29" s="6">
        <v>1644.38</v>
      </c>
      <c r="P29" s="24"/>
      <c r="Q29" s="24">
        <f>SUM(B29:O29)</f>
        <v>3153625.763</v>
      </c>
      <c r="R29" s="24"/>
    </row>
    <row r="30" spans="1:18" ht="12.75">
      <c r="A30" s="38" t="s">
        <v>27</v>
      </c>
      <c r="B30" s="6"/>
      <c r="C30" s="6"/>
      <c r="D30" s="6"/>
      <c r="E30" s="6">
        <v>196540.8</v>
      </c>
      <c r="F30" s="6">
        <v>1398836.3</v>
      </c>
      <c r="G30" s="6">
        <v>59713.62</v>
      </c>
      <c r="H30" s="14">
        <v>7376.5</v>
      </c>
      <c r="I30" s="33">
        <v>3604.78</v>
      </c>
      <c r="J30" s="18">
        <v>3998.25</v>
      </c>
      <c r="K30" s="6">
        <v>8334.45</v>
      </c>
      <c r="L30" s="14"/>
      <c r="M30" s="24"/>
      <c r="N30" s="24"/>
      <c r="O30" s="6">
        <v>3288.76</v>
      </c>
      <c r="P30" s="24"/>
      <c r="Q30" s="24">
        <f>SUM(B30:O30)</f>
        <v>1681693.4600000002</v>
      </c>
      <c r="R30" s="24"/>
    </row>
    <row r="31" spans="1:18" ht="12.75">
      <c r="A31" s="38" t="s">
        <v>28</v>
      </c>
      <c r="B31" s="16"/>
      <c r="C31" s="16"/>
      <c r="D31" s="16"/>
      <c r="E31" s="16">
        <v>212000</v>
      </c>
      <c r="F31" s="6"/>
      <c r="G31" s="16">
        <v>73820</v>
      </c>
      <c r="H31" s="34"/>
      <c r="I31" s="35"/>
      <c r="J31" s="17"/>
      <c r="K31" s="6"/>
      <c r="L31" s="14"/>
      <c r="M31" s="24"/>
      <c r="O31" s="38"/>
      <c r="P31" s="24"/>
      <c r="R31" s="24"/>
    </row>
    <row r="32" spans="1:16" ht="12.75">
      <c r="A32" s="38" t="s">
        <v>29</v>
      </c>
      <c r="B32" s="16"/>
      <c r="C32" s="16"/>
      <c r="D32" s="16"/>
      <c r="E32" s="16">
        <v>214000</v>
      </c>
      <c r="F32" s="6"/>
      <c r="G32" s="16">
        <v>110560</v>
      </c>
      <c r="H32" s="16"/>
      <c r="I32" s="17"/>
      <c r="J32" s="17"/>
      <c r="K32" s="6"/>
      <c r="L32" s="14"/>
      <c r="M32" s="24"/>
      <c r="O32" s="38"/>
      <c r="P32" s="24"/>
    </row>
    <row r="33" spans="1:16" ht="12.75">
      <c r="A33" s="38" t="s">
        <v>30</v>
      </c>
      <c r="B33" s="16"/>
      <c r="C33" s="16"/>
      <c r="D33" s="16"/>
      <c r="E33" s="6">
        <v>210000</v>
      </c>
      <c r="F33" s="16"/>
      <c r="G33" s="16">
        <v>110560</v>
      </c>
      <c r="H33" s="16"/>
      <c r="I33" s="17"/>
      <c r="J33" s="17"/>
      <c r="K33" s="6"/>
      <c r="L33" s="6"/>
      <c r="M33" s="24"/>
      <c r="O33" s="38"/>
      <c r="P33" s="24"/>
    </row>
    <row r="34" spans="1:17" ht="12.75">
      <c r="A34" s="38" t="s">
        <v>31</v>
      </c>
      <c r="B34" s="6"/>
      <c r="C34" s="6"/>
      <c r="D34" s="6"/>
      <c r="E34" s="19">
        <v>210000</v>
      </c>
      <c r="F34" s="6"/>
      <c r="G34" s="6">
        <v>110570</v>
      </c>
      <c r="H34" s="6"/>
      <c r="I34" s="17"/>
      <c r="J34" s="17"/>
      <c r="K34" s="6"/>
      <c r="L34" s="6"/>
      <c r="M34" s="24"/>
      <c r="O34" s="38"/>
      <c r="P34" s="24"/>
      <c r="Q34" s="24"/>
    </row>
    <row r="35" spans="1:18" ht="12.75">
      <c r="A35" s="38" t="s">
        <v>32</v>
      </c>
      <c r="B35" s="6"/>
      <c r="C35" s="6"/>
      <c r="D35" s="6"/>
      <c r="E35" s="6">
        <v>220000</v>
      </c>
      <c r="F35" s="16"/>
      <c r="G35" s="16">
        <v>56992.02</v>
      </c>
      <c r="H35" s="6"/>
      <c r="I35" s="17"/>
      <c r="J35" s="17"/>
      <c r="K35" s="6"/>
      <c r="L35" s="6"/>
      <c r="M35" s="24"/>
      <c r="O35" s="38"/>
      <c r="P35" s="24"/>
      <c r="R35" s="24"/>
    </row>
    <row r="36" spans="1:17" ht="12.75">
      <c r="A36" s="38" t="s">
        <v>33</v>
      </c>
      <c r="B36" s="6"/>
      <c r="C36" s="6"/>
      <c r="D36" s="6"/>
      <c r="E36" s="6">
        <v>220000</v>
      </c>
      <c r="F36" s="6"/>
      <c r="G36" s="6"/>
      <c r="H36" s="6"/>
      <c r="I36" s="17"/>
      <c r="J36" s="17"/>
      <c r="K36" s="6"/>
      <c r="L36" s="6"/>
      <c r="M36" s="24"/>
      <c r="O36" s="38"/>
      <c r="P36" s="24"/>
      <c r="Q36" s="24"/>
    </row>
    <row r="37" spans="1:17" ht="12.75">
      <c r="A37" s="40" t="s">
        <v>34</v>
      </c>
      <c r="B37" s="6"/>
      <c r="C37" s="6"/>
      <c r="D37" s="32"/>
      <c r="E37" s="14">
        <v>220000</v>
      </c>
      <c r="F37" s="14"/>
      <c r="G37" s="14"/>
      <c r="H37" s="6"/>
      <c r="I37" s="17"/>
      <c r="J37" s="17"/>
      <c r="K37" s="14"/>
      <c r="L37" s="32"/>
      <c r="M37" s="24"/>
      <c r="O37" s="38"/>
      <c r="P37" s="24"/>
      <c r="Q37" s="12"/>
    </row>
    <row r="38" spans="1:18" ht="15.75" customHeight="1">
      <c r="A38" s="39" t="s">
        <v>22</v>
      </c>
      <c r="B38" s="14">
        <f>SUM(B25:B37)</f>
        <v>1044202.02</v>
      </c>
      <c r="C38" s="14">
        <f aca="true" t="shared" si="1" ref="C38:O38">SUM(C25:C37)</f>
        <v>1747632.73</v>
      </c>
      <c r="D38" s="14">
        <f t="shared" si="1"/>
        <v>3413151.2029999997</v>
      </c>
      <c r="E38" s="14">
        <f t="shared" si="1"/>
        <v>2497863.6</v>
      </c>
      <c r="F38" s="14">
        <f t="shared" si="1"/>
        <v>7740223.74</v>
      </c>
      <c r="G38" s="14">
        <f t="shared" si="1"/>
        <v>1032000</v>
      </c>
      <c r="H38" s="14">
        <f t="shared" si="1"/>
        <v>37113.9</v>
      </c>
      <c r="I38" s="14">
        <f t="shared" si="1"/>
        <v>26555.359999999997</v>
      </c>
      <c r="J38" s="14">
        <f t="shared" si="1"/>
        <v>19195.27</v>
      </c>
      <c r="K38" s="14">
        <f t="shared" si="1"/>
        <v>41672.25</v>
      </c>
      <c r="L38" s="14">
        <f t="shared" si="1"/>
        <v>0</v>
      </c>
      <c r="M38" s="14">
        <f t="shared" si="1"/>
        <v>0</v>
      </c>
      <c r="N38" s="14">
        <f t="shared" si="1"/>
        <v>0</v>
      </c>
      <c r="O38" s="14">
        <f t="shared" si="1"/>
        <v>14799.42</v>
      </c>
      <c r="P38" s="24"/>
      <c r="R38" s="24"/>
    </row>
    <row r="39" spans="1:13" ht="15.75" customHeight="1">
      <c r="A39" s="20"/>
      <c r="B39" s="21"/>
      <c r="C39" s="21">
        <f>B38+C38+D38</f>
        <v>6204985.953</v>
      </c>
      <c r="D39" s="21"/>
      <c r="E39" s="21"/>
      <c r="F39" s="21"/>
      <c r="G39" s="21"/>
      <c r="H39" s="21"/>
      <c r="I39" s="21"/>
      <c r="J39" s="21"/>
      <c r="K39" s="21"/>
      <c r="L39" s="21"/>
      <c r="M39" s="24"/>
    </row>
    <row r="40" spans="1:15" ht="12.75">
      <c r="A40" s="11" t="s">
        <v>66</v>
      </c>
      <c r="B40" s="22"/>
      <c r="C40" s="43">
        <v>9570740</v>
      </c>
      <c r="D40" s="22"/>
      <c r="E40" s="43">
        <v>1253000</v>
      </c>
      <c r="F40" s="43">
        <v>10768997</v>
      </c>
      <c r="G40" s="43">
        <v>643310</v>
      </c>
      <c r="H40" s="43">
        <v>51662</v>
      </c>
      <c r="I40" s="43">
        <v>30160.14</v>
      </c>
      <c r="J40" s="43">
        <v>24437.62</v>
      </c>
      <c r="K40" s="43">
        <v>50006.7</v>
      </c>
      <c r="L40" s="43"/>
      <c r="M40" s="43"/>
      <c r="N40" s="43"/>
      <c r="O40" s="43">
        <v>19766.27</v>
      </c>
    </row>
    <row r="41" spans="1:15" ht="12.75">
      <c r="A41" s="10" t="s">
        <v>67</v>
      </c>
      <c r="B41" s="22"/>
      <c r="C41" s="43">
        <f>C40-C39</f>
        <v>3365754.0470000003</v>
      </c>
      <c r="D41" s="22"/>
      <c r="E41" s="43">
        <f>E40-E38</f>
        <v>-1244863.6</v>
      </c>
      <c r="F41" s="43">
        <f aca="true" t="shared" si="2" ref="F41:O41">F40-F38</f>
        <v>3028773.26</v>
      </c>
      <c r="G41" s="43">
        <f t="shared" si="2"/>
        <v>-388690</v>
      </c>
      <c r="H41" s="43">
        <f t="shared" si="2"/>
        <v>14548.099999999999</v>
      </c>
      <c r="I41" s="43">
        <f t="shared" si="2"/>
        <v>3604.7800000000025</v>
      </c>
      <c r="J41" s="43">
        <f t="shared" si="2"/>
        <v>5242.3499999999985</v>
      </c>
      <c r="K41" s="43">
        <f t="shared" si="2"/>
        <v>8334.449999999997</v>
      </c>
      <c r="L41" s="43">
        <f t="shared" si="2"/>
        <v>0</v>
      </c>
      <c r="M41" s="43">
        <f t="shared" si="2"/>
        <v>0</v>
      </c>
      <c r="N41" s="43">
        <f t="shared" si="2"/>
        <v>0</v>
      </c>
      <c r="O41" s="43">
        <f t="shared" si="2"/>
        <v>4966.85</v>
      </c>
    </row>
    <row r="42" spans="1:15" ht="12.75">
      <c r="A42" s="1" t="s">
        <v>64</v>
      </c>
      <c r="C42" s="12">
        <v>16443500</v>
      </c>
      <c r="E42" s="12">
        <v>2184000</v>
      </c>
      <c r="F42" s="12">
        <v>16375000</v>
      </c>
      <c r="G42" s="12">
        <v>1032000</v>
      </c>
      <c r="H42" s="12">
        <v>76000</v>
      </c>
      <c r="I42" s="12">
        <v>113000</v>
      </c>
      <c r="J42" s="12">
        <v>36000</v>
      </c>
      <c r="K42" s="12">
        <v>57000</v>
      </c>
      <c r="O42" s="12">
        <v>27960</v>
      </c>
    </row>
    <row r="43" ht="12.75">
      <c r="H43" s="24"/>
    </row>
    <row r="45" spans="2:10" ht="12.75">
      <c r="B45">
        <f>B38/C39</f>
        <v>0.16828434873331938</v>
      </c>
      <c r="C45">
        <f>C38/C39</f>
        <v>0.2816497479990347</v>
      </c>
      <c r="D45" s="24">
        <f>D38/C39</f>
        <v>0.5500659032676459</v>
      </c>
      <c r="E45" s="7"/>
      <c r="F45" s="7"/>
      <c r="G45" s="7"/>
      <c r="H45" s="7"/>
      <c r="I45" s="7"/>
      <c r="J45" s="3"/>
    </row>
    <row r="46" spans="2:10" ht="12.75">
      <c r="B46" s="24">
        <f>B45*C39</f>
        <v>1044202.02</v>
      </c>
      <c r="C46" s="24">
        <f>C45*C39</f>
        <v>1747632.73</v>
      </c>
      <c r="D46" s="24">
        <f>D45*C39</f>
        <v>3413151.2029999997</v>
      </c>
      <c r="E46" s="3"/>
      <c r="F46" s="7">
        <f>F38/5</f>
        <v>1548044.7480000001</v>
      </c>
      <c r="G46" s="3"/>
      <c r="H46" s="3"/>
      <c r="I46" s="3"/>
      <c r="J46" s="3"/>
    </row>
    <row r="47" spans="2:10" ht="12.75">
      <c r="B47" s="24"/>
      <c r="C47" s="24"/>
      <c r="D47" s="24"/>
      <c r="E47" s="7"/>
      <c r="F47" s="3"/>
      <c r="G47" s="3"/>
      <c r="H47" s="3"/>
      <c r="I47" s="3"/>
      <c r="J47" s="3"/>
    </row>
    <row r="48" spans="3:10" ht="12.75">
      <c r="C48" s="24">
        <v>10238514.05</v>
      </c>
      <c r="D48" s="24"/>
      <c r="E48" s="3"/>
      <c r="F48" s="3"/>
      <c r="G48" s="3"/>
      <c r="H48" s="3"/>
      <c r="I48" s="3"/>
      <c r="J48" s="3"/>
    </row>
    <row r="49" spans="2:10" ht="12.75">
      <c r="B49">
        <f>B45*C48</f>
        <v>1722981.6689011902</v>
      </c>
      <c r="C49">
        <f>C45*C48</f>
        <v>2883674.9020670764</v>
      </c>
      <c r="D49">
        <f>D45*C48</f>
        <v>5631857.479031734</v>
      </c>
      <c r="E49" s="3"/>
      <c r="F49" s="3"/>
      <c r="G49" s="3"/>
      <c r="H49" s="3"/>
      <c r="I49" s="3"/>
      <c r="J49" s="7"/>
    </row>
    <row r="50" spans="5:10" ht="12.75">
      <c r="E50" s="3"/>
      <c r="F50" s="3"/>
      <c r="G50" s="7"/>
      <c r="H50" s="3"/>
      <c r="I50" s="3"/>
      <c r="J50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3"/>
  <sheetViews>
    <sheetView tabSelected="1" zoomScalePageLayoutView="0" workbookViewId="0" topLeftCell="A1">
      <selection activeCell="A303" sqref="A303:E314"/>
    </sheetView>
  </sheetViews>
  <sheetFormatPr defaultColWidth="9.140625" defaultRowHeight="12.75" outlineLevelRow="2"/>
  <cols>
    <col min="1" max="1" width="39.28125" style="0" customWidth="1"/>
    <col min="2" max="2" width="26.00390625" style="0" customWidth="1"/>
    <col min="3" max="3" width="20.140625" style="0" customWidth="1"/>
    <col min="4" max="4" width="20.8515625" style="0" customWidth="1"/>
    <col min="5" max="5" width="39.140625" style="0" customWidth="1"/>
    <col min="6" max="6" width="11.28125" style="0" customWidth="1"/>
    <col min="7" max="7" width="13.140625" style="0" customWidth="1"/>
    <col min="8" max="8" width="11.7109375" style="0" bestFit="1" customWidth="1"/>
    <col min="9" max="9" width="12.57421875" style="0" bestFit="1" customWidth="1"/>
  </cols>
  <sheetData>
    <row r="1" spans="1:6" ht="12.75">
      <c r="A1" s="75" t="s">
        <v>358</v>
      </c>
      <c r="B1" s="76"/>
      <c r="C1" s="1"/>
      <c r="D1" s="1"/>
      <c r="E1" s="12"/>
      <c r="F1" s="79"/>
    </row>
    <row r="2" spans="1:7" ht="12.75">
      <c r="A2" s="75" t="s">
        <v>359</v>
      </c>
      <c r="B2" s="80"/>
      <c r="C2" s="12"/>
      <c r="D2" s="12"/>
      <c r="E2" s="12"/>
      <c r="F2" s="81"/>
      <c r="G2" s="51"/>
    </row>
    <row r="3" spans="1:6" ht="12.75">
      <c r="A3" s="75"/>
      <c r="B3" s="76"/>
      <c r="C3" s="1"/>
      <c r="D3" s="1"/>
      <c r="E3" s="12"/>
      <c r="F3" s="79"/>
    </row>
    <row r="4" spans="1:6" ht="12.75">
      <c r="A4" s="75"/>
      <c r="B4" s="76"/>
      <c r="C4" s="12"/>
      <c r="D4" s="12"/>
      <c r="E4" s="12"/>
      <c r="F4" s="79"/>
    </row>
    <row r="5" spans="1:7" ht="12.75">
      <c r="A5" s="84" t="s">
        <v>361</v>
      </c>
      <c r="B5" s="84"/>
      <c r="C5" s="84"/>
      <c r="D5" s="84"/>
      <c r="E5" s="84"/>
      <c r="F5" s="82"/>
      <c r="G5" s="37"/>
    </row>
    <row r="6" spans="1:12" ht="12.75">
      <c r="A6" s="75"/>
      <c r="B6" s="76"/>
      <c r="C6" s="77"/>
      <c r="D6" s="77"/>
      <c r="E6" s="77"/>
      <c r="F6" s="37"/>
      <c r="G6" s="37"/>
      <c r="H6" s="37"/>
      <c r="I6" s="37"/>
      <c r="J6" s="37"/>
      <c r="K6" s="37"/>
      <c r="L6" s="37"/>
    </row>
    <row r="7" spans="1:5" ht="12.75">
      <c r="A7" s="1"/>
      <c r="B7" s="1"/>
      <c r="C7" s="9"/>
      <c r="D7" s="78"/>
      <c r="E7" s="78"/>
    </row>
    <row r="8" spans="1:5" ht="12.75">
      <c r="A8" s="1"/>
      <c r="B8" s="1"/>
      <c r="C8" s="9" t="s">
        <v>360</v>
      </c>
      <c r="D8" s="78"/>
      <c r="E8" s="78"/>
    </row>
    <row r="9" spans="1:5" ht="13.5" thickBot="1">
      <c r="A9" s="1"/>
      <c r="B9" s="1"/>
      <c r="C9" s="9"/>
      <c r="D9" s="78"/>
      <c r="E9" s="78"/>
    </row>
    <row r="10" spans="1:5" ht="13.5" thickBot="1">
      <c r="A10" s="60" t="s">
        <v>68</v>
      </c>
      <c r="B10" s="61" t="s">
        <v>69</v>
      </c>
      <c r="C10" s="61" t="s">
        <v>70</v>
      </c>
      <c r="D10" s="61" t="s">
        <v>71</v>
      </c>
      <c r="E10" s="62" t="s">
        <v>72</v>
      </c>
    </row>
    <row r="11" spans="1:5" ht="12.75" outlineLevel="2">
      <c r="A11" s="63" t="s">
        <v>76</v>
      </c>
      <c r="B11" s="54" t="s">
        <v>73</v>
      </c>
      <c r="C11" s="55">
        <v>3288.3</v>
      </c>
      <c r="D11" s="54" t="s">
        <v>75</v>
      </c>
      <c r="E11" s="64" t="s">
        <v>74</v>
      </c>
    </row>
    <row r="12" spans="1:5" ht="12.75" outlineLevel="2">
      <c r="A12" s="65" t="s">
        <v>76</v>
      </c>
      <c r="B12" s="52" t="s">
        <v>73</v>
      </c>
      <c r="C12" s="53">
        <v>548.67</v>
      </c>
      <c r="D12" s="52" t="s">
        <v>75</v>
      </c>
      <c r="E12" s="66" t="s">
        <v>74</v>
      </c>
    </row>
    <row r="13" spans="1:5" ht="12.75" outlineLevel="2">
      <c r="A13" s="65" t="s">
        <v>76</v>
      </c>
      <c r="B13" s="52" t="s">
        <v>73</v>
      </c>
      <c r="C13" s="53">
        <v>622.64</v>
      </c>
      <c r="D13" s="52" t="s">
        <v>75</v>
      </c>
      <c r="E13" s="66" t="s">
        <v>74</v>
      </c>
    </row>
    <row r="14" spans="1:5" ht="12.75" outlineLevel="2">
      <c r="A14" s="65" t="s">
        <v>76</v>
      </c>
      <c r="B14" s="52" t="s">
        <v>73</v>
      </c>
      <c r="C14" s="53">
        <v>137.08</v>
      </c>
      <c r="D14" s="52" t="s">
        <v>75</v>
      </c>
      <c r="E14" s="66" t="s">
        <v>74</v>
      </c>
    </row>
    <row r="15" spans="1:5" ht="12.75" outlineLevel="2">
      <c r="A15" s="65" t="s">
        <v>76</v>
      </c>
      <c r="B15" s="52" t="s">
        <v>73</v>
      </c>
      <c r="C15" s="53">
        <v>574.92</v>
      </c>
      <c r="D15" s="52" t="s">
        <v>75</v>
      </c>
      <c r="E15" s="66" t="s">
        <v>74</v>
      </c>
    </row>
    <row r="16" spans="1:5" ht="12.75" outlineLevel="2">
      <c r="A16" s="65" t="s">
        <v>76</v>
      </c>
      <c r="B16" s="52" t="s">
        <v>73</v>
      </c>
      <c r="C16" s="53">
        <v>790.25</v>
      </c>
      <c r="D16" s="52" t="s">
        <v>75</v>
      </c>
      <c r="E16" s="66" t="s">
        <v>74</v>
      </c>
    </row>
    <row r="17" spans="1:5" ht="12.75" outlineLevel="2">
      <c r="A17" s="65" t="s">
        <v>76</v>
      </c>
      <c r="B17" s="52" t="s">
        <v>73</v>
      </c>
      <c r="C17" s="53">
        <v>666.99</v>
      </c>
      <c r="D17" s="52" t="s">
        <v>75</v>
      </c>
      <c r="E17" s="66" t="s">
        <v>74</v>
      </c>
    </row>
    <row r="18" spans="1:5" ht="12.75" outlineLevel="2">
      <c r="A18" s="65" t="s">
        <v>76</v>
      </c>
      <c r="B18" s="52" t="s">
        <v>73</v>
      </c>
      <c r="C18" s="53">
        <v>1595.22</v>
      </c>
      <c r="D18" s="52" t="s">
        <v>75</v>
      </c>
      <c r="E18" s="66" t="s">
        <v>74</v>
      </c>
    </row>
    <row r="19" spans="1:5" ht="13.5" outlineLevel="1" thickBot="1">
      <c r="A19" s="67" t="s">
        <v>263</v>
      </c>
      <c r="B19" s="56"/>
      <c r="C19" s="57">
        <f>SUM(C11:C18)</f>
        <v>8224.07</v>
      </c>
      <c r="D19" s="56"/>
      <c r="E19" s="68"/>
    </row>
    <row r="20" spans="1:5" ht="12.75" outlineLevel="2">
      <c r="A20" s="63" t="s">
        <v>76</v>
      </c>
      <c r="B20" s="54" t="s">
        <v>73</v>
      </c>
      <c r="C20" s="55">
        <v>47.11</v>
      </c>
      <c r="D20" s="54" t="s">
        <v>77</v>
      </c>
      <c r="E20" s="64" t="s">
        <v>78</v>
      </c>
    </row>
    <row r="21" spans="1:5" ht="13.5" outlineLevel="1" thickBot="1">
      <c r="A21" s="67" t="s">
        <v>264</v>
      </c>
      <c r="B21" s="56"/>
      <c r="C21" s="57">
        <f>SUM(C20)</f>
        <v>47.11</v>
      </c>
      <c r="D21" s="56"/>
      <c r="E21" s="68"/>
    </row>
    <row r="22" spans="1:5" ht="12.75" outlineLevel="2">
      <c r="A22" s="63" t="s">
        <v>76</v>
      </c>
      <c r="B22" s="54" t="s">
        <v>73</v>
      </c>
      <c r="C22" s="55">
        <v>3314.17</v>
      </c>
      <c r="D22" s="54" t="s">
        <v>80</v>
      </c>
      <c r="E22" s="64" t="s">
        <v>79</v>
      </c>
    </row>
    <row r="23" spans="1:5" ht="13.5" outlineLevel="1" thickBot="1">
      <c r="A23" s="67" t="s">
        <v>265</v>
      </c>
      <c r="B23" s="56"/>
      <c r="C23" s="57">
        <f>SUM(C22)</f>
        <v>3314.17</v>
      </c>
      <c r="D23" s="56"/>
      <c r="E23" s="68"/>
    </row>
    <row r="24" spans="1:5" ht="12.75" outlineLevel="2">
      <c r="A24" s="63" t="s">
        <v>76</v>
      </c>
      <c r="B24" s="54" t="s">
        <v>73</v>
      </c>
      <c r="C24" s="55">
        <v>2417.55</v>
      </c>
      <c r="D24" s="54" t="s">
        <v>81</v>
      </c>
      <c r="E24" s="64" t="s">
        <v>82</v>
      </c>
    </row>
    <row r="25" spans="1:5" ht="12.75" outlineLevel="2">
      <c r="A25" s="65" t="s">
        <v>76</v>
      </c>
      <c r="B25" s="52" t="s">
        <v>73</v>
      </c>
      <c r="C25" s="53">
        <v>559.81</v>
      </c>
      <c r="D25" s="52" t="s">
        <v>81</v>
      </c>
      <c r="E25" s="66" t="s">
        <v>82</v>
      </c>
    </row>
    <row r="26" spans="1:5" ht="13.5" outlineLevel="1" thickBot="1">
      <c r="A26" s="67" t="s">
        <v>266</v>
      </c>
      <c r="B26" s="56"/>
      <c r="C26" s="57">
        <f>SUM(C24:C25)</f>
        <v>2977.36</v>
      </c>
      <c r="D26" s="56"/>
      <c r="E26" s="68"/>
    </row>
    <row r="27" spans="1:5" ht="12.75" outlineLevel="2">
      <c r="A27" s="63" t="s">
        <v>76</v>
      </c>
      <c r="B27" s="54" t="s">
        <v>73</v>
      </c>
      <c r="C27" s="55">
        <v>244.04</v>
      </c>
      <c r="D27" s="54" t="s">
        <v>83</v>
      </c>
      <c r="E27" s="64" t="s">
        <v>84</v>
      </c>
    </row>
    <row r="28" spans="1:5" ht="13.5" outlineLevel="1" thickBot="1">
      <c r="A28" s="67" t="s">
        <v>267</v>
      </c>
      <c r="B28" s="56"/>
      <c r="C28" s="57">
        <f>SUM(C27)</f>
        <v>244.04</v>
      </c>
      <c r="D28" s="56"/>
      <c r="E28" s="68"/>
    </row>
    <row r="29" spans="1:5" ht="12.75" outlineLevel="2">
      <c r="A29" s="63" t="s">
        <v>76</v>
      </c>
      <c r="B29" s="54" t="s">
        <v>73</v>
      </c>
      <c r="C29" s="55">
        <v>1434.06</v>
      </c>
      <c r="D29" s="54" t="s">
        <v>85</v>
      </c>
      <c r="E29" s="64" t="s">
        <v>86</v>
      </c>
    </row>
    <row r="30" spans="1:5" ht="12.75" outlineLevel="2">
      <c r="A30" s="65" t="s">
        <v>76</v>
      </c>
      <c r="B30" s="52" t="s">
        <v>73</v>
      </c>
      <c r="C30" s="53">
        <v>964.99</v>
      </c>
      <c r="D30" s="52" t="s">
        <v>85</v>
      </c>
      <c r="E30" s="66" t="s">
        <v>86</v>
      </c>
    </row>
    <row r="31" spans="1:5" ht="13.5" outlineLevel="1" thickBot="1">
      <c r="A31" s="67" t="s">
        <v>268</v>
      </c>
      <c r="B31" s="56"/>
      <c r="C31" s="57">
        <f>SUM(C29:C30)</f>
        <v>2399.05</v>
      </c>
      <c r="D31" s="56"/>
      <c r="E31" s="68"/>
    </row>
    <row r="32" spans="1:5" ht="12.75" outlineLevel="2">
      <c r="A32" s="63" t="s">
        <v>76</v>
      </c>
      <c r="B32" s="54" t="s">
        <v>73</v>
      </c>
      <c r="C32" s="55">
        <v>300.77</v>
      </c>
      <c r="D32" s="54" t="s">
        <v>88</v>
      </c>
      <c r="E32" s="64" t="s">
        <v>87</v>
      </c>
    </row>
    <row r="33" spans="1:5" ht="12.75" outlineLevel="2">
      <c r="A33" s="65" t="s">
        <v>76</v>
      </c>
      <c r="B33" s="52" t="s">
        <v>73</v>
      </c>
      <c r="C33" s="53">
        <v>194.9</v>
      </c>
      <c r="D33" s="52" t="s">
        <v>88</v>
      </c>
      <c r="E33" s="66" t="s">
        <v>87</v>
      </c>
    </row>
    <row r="34" spans="1:5" ht="13.5" outlineLevel="1" thickBot="1">
      <c r="A34" s="67" t="s">
        <v>269</v>
      </c>
      <c r="B34" s="56"/>
      <c r="C34" s="57">
        <f>SUM(C32:C33)</f>
        <v>495.66999999999996</v>
      </c>
      <c r="D34" s="56"/>
      <c r="E34" s="68"/>
    </row>
    <row r="35" spans="1:5" ht="12.75" outlineLevel="2">
      <c r="A35" s="63" t="s">
        <v>76</v>
      </c>
      <c r="B35" s="54" t="s">
        <v>73</v>
      </c>
      <c r="C35" s="55">
        <v>1559.98</v>
      </c>
      <c r="D35" s="54" t="s">
        <v>90</v>
      </c>
      <c r="E35" s="64" t="s">
        <v>89</v>
      </c>
    </row>
    <row r="36" spans="1:5" ht="13.5" outlineLevel="1" thickBot="1">
      <c r="A36" s="67" t="s">
        <v>270</v>
      </c>
      <c r="B36" s="56"/>
      <c r="C36" s="57">
        <f>SUM(C35)</f>
        <v>1559.98</v>
      </c>
      <c r="D36" s="56"/>
      <c r="E36" s="68"/>
    </row>
    <row r="37" spans="1:5" ht="12.75" outlineLevel="2">
      <c r="A37" s="63" t="s">
        <v>76</v>
      </c>
      <c r="B37" s="54" t="s">
        <v>73</v>
      </c>
      <c r="C37" s="55">
        <v>254.77</v>
      </c>
      <c r="D37" s="54" t="s">
        <v>92</v>
      </c>
      <c r="E37" s="64" t="s">
        <v>91</v>
      </c>
    </row>
    <row r="38" spans="1:5" ht="12.75" outlineLevel="2">
      <c r="A38" s="65" t="s">
        <v>76</v>
      </c>
      <c r="B38" s="52" t="s">
        <v>73</v>
      </c>
      <c r="C38" s="53">
        <v>988.47</v>
      </c>
      <c r="D38" s="52" t="s">
        <v>92</v>
      </c>
      <c r="E38" s="66" t="s">
        <v>91</v>
      </c>
    </row>
    <row r="39" spans="1:5" ht="13.5" outlineLevel="1" thickBot="1">
      <c r="A39" s="67" t="s">
        <v>271</v>
      </c>
      <c r="B39" s="56"/>
      <c r="C39" s="57">
        <f>SUM(C37:C38)</f>
        <v>1243.24</v>
      </c>
      <c r="D39" s="56"/>
      <c r="E39" s="68"/>
    </row>
    <row r="40" spans="1:5" ht="12.75" outlineLevel="2">
      <c r="A40" s="63" t="s">
        <v>76</v>
      </c>
      <c r="B40" s="54" t="s">
        <v>73</v>
      </c>
      <c r="C40" s="55">
        <v>149.13</v>
      </c>
      <c r="D40" s="54" t="s">
        <v>93</v>
      </c>
      <c r="E40" s="64" t="s">
        <v>94</v>
      </c>
    </row>
    <row r="41" spans="1:5" ht="12.75" outlineLevel="2">
      <c r="A41" s="65" t="s">
        <v>76</v>
      </c>
      <c r="B41" s="52" t="s">
        <v>73</v>
      </c>
      <c r="C41" s="53">
        <v>1091.2</v>
      </c>
      <c r="D41" s="52" t="s">
        <v>93</v>
      </c>
      <c r="E41" s="66" t="s">
        <v>94</v>
      </c>
    </row>
    <row r="42" spans="1:5" ht="13.5" outlineLevel="1" thickBot="1">
      <c r="A42" s="67" t="s">
        <v>272</v>
      </c>
      <c r="B42" s="56"/>
      <c r="C42" s="57">
        <f>SUM(C40:C41)</f>
        <v>1240.33</v>
      </c>
      <c r="D42" s="56"/>
      <c r="E42" s="68"/>
    </row>
    <row r="43" spans="1:5" ht="12.75" outlineLevel="2">
      <c r="A43" s="63" t="s">
        <v>76</v>
      </c>
      <c r="B43" s="54" t="s">
        <v>73</v>
      </c>
      <c r="C43" s="55">
        <v>543.4</v>
      </c>
      <c r="D43" s="54" t="s">
        <v>95</v>
      </c>
      <c r="E43" s="64" t="s">
        <v>96</v>
      </c>
    </row>
    <row r="44" spans="1:5" ht="13.5" outlineLevel="1" thickBot="1">
      <c r="A44" s="67" t="s">
        <v>273</v>
      </c>
      <c r="B44" s="56"/>
      <c r="C44" s="57">
        <f>SUM(C43)</f>
        <v>543.4</v>
      </c>
      <c r="D44" s="56"/>
      <c r="E44" s="68"/>
    </row>
    <row r="45" spans="1:5" ht="12.75" outlineLevel="2">
      <c r="A45" s="63" t="s">
        <v>76</v>
      </c>
      <c r="B45" s="54" t="s">
        <v>73</v>
      </c>
      <c r="C45" s="55">
        <v>538.14</v>
      </c>
      <c r="D45" s="54" t="s">
        <v>97</v>
      </c>
      <c r="E45" s="64" t="s">
        <v>98</v>
      </c>
    </row>
    <row r="46" spans="1:5" ht="13.5" outlineLevel="1" thickBot="1">
      <c r="A46" s="67" t="s">
        <v>274</v>
      </c>
      <c r="B46" s="56"/>
      <c r="C46" s="57">
        <f>SUM(C45)</f>
        <v>538.14</v>
      </c>
      <c r="D46" s="56"/>
      <c r="E46" s="68"/>
    </row>
    <row r="47" spans="1:5" ht="12.75" outlineLevel="2">
      <c r="A47" s="63" t="s">
        <v>76</v>
      </c>
      <c r="B47" s="54" t="s">
        <v>73</v>
      </c>
      <c r="C47" s="55">
        <v>2090.97</v>
      </c>
      <c r="D47" s="54" t="s">
        <v>99</v>
      </c>
      <c r="E47" s="64" t="s">
        <v>100</v>
      </c>
    </row>
    <row r="48" spans="1:5" ht="13.5" outlineLevel="1" thickBot="1">
      <c r="A48" s="67" t="s">
        <v>275</v>
      </c>
      <c r="B48" s="56"/>
      <c r="C48" s="57">
        <f>SUM(C47)</f>
        <v>2090.97</v>
      </c>
      <c r="D48" s="56"/>
      <c r="E48" s="68"/>
    </row>
    <row r="49" spans="1:5" ht="12.75" outlineLevel="2">
      <c r="A49" s="63" t="s">
        <v>76</v>
      </c>
      <c r="B49" s="54" t="s">
        <v>73</v>
      </c>
      <c r="C49" s="55">
        <v>26.41</v>
      </c>
      <c r="D49" s="54" t="s">
        <v>101</v>
      </c>
      <c r="E49" s="64" t="s">
        <v>102</v>
      </c>
    </row>
    <row r="50" spans="1:5" ht="13.5" outlineLevel="1" thickBot="1">
      <c r="A50" s="67" t="s">
        <v>276</v>
      </c>
      <c r="B50" s="56"/>
      <c r="C50" s="57">
        <f>SUM(C49)</f>
        <v>26.41</v>
      </c>
      <c r="D50" s="56"/>
      <c r="E50" s="68"/>
    </row>
    <row r="51" spans="1:5" ht="12.75" outlineLevel="2">
      <c r="A51" s="63" t="s">
        <v>76</v>
      </c>
      <c r="B51" s="54" t="s">
        <v>73</v>
      </c>
      <c r="C51" s="55">
        <v>377.26</v>
      </c>
      <c r="D51" s="54" t="s">
        <v>104</v>
      </c>
      <c r="E51" s="64" t="s">
        <v>103</v>
      </c>
    </row>
    <row r="52" spans="1:5" ht="12.75" outlineLevel="2">
      <c r="A52" s="65" t="s">
        <v>76</v>
      </c>
      <c r="B52" s="52" t="s">
        <v>73</v>
      </c>
      <c r="C52" s="53">
        <v>554.58</v>
      </c>
      <c r="D52" s="52" t="s">
        <v>104</v>
      </c>
      <c r="E52" s="66" t="s">
        <v>103</v>
      </c>
    </row>
    <row r="53" spans="1:5" ht="12.75" outlineLevel="2">
      <c r="A53" s="65" t="s">
        <v>76</v>
      </c>
      <c r="B53" s="52" t="s">
        <v>73</v>
      </c>
      <c r="C53" s="53">
        <v>519.69</v>
      </c>
      <c r="D53" s="52" t="s">
        <v>104</v>
      </c>
      <c r="E53" s="66" t="s">
        <v>103</v>
      </c>
    </row>
    <row r="54" spans="1:5" ht="13.5" outlineLevel="1" thickBot="1">
      <c r="A54" s="67" t="s">
        <v>277</v>
      </c>
      <c r="B54" s="56"/>
      <c r="C54" s="57">
        <f>SUM(C51:C53)</f>
        <v>1451.5300000000002</v>
      </c>
      <c r="D54" s="56"/>
      <c r="E54" s="68"/>
    </row>
    <row r="55" spans="1:5" ht="12.75" outlineLevel="2">
      <c r="A55" s="63" t="s">
        <v>76</v>
      </c>
      <c r="B55" s="54" t="s">
        <v>73</v>
      </c>
      <c r="C55" s="55">
        <v>132.42</v>
      </c>
      <c r="D55" s="54" t="s">
        <v>106</v>
      </c>
      <c r="E55" s="64" t="s">
        <v>105</v>
      </c>
    </row>
    <row r="56" spans="1:5" ht="12.75" outlineLevel="2">
      <c r="A56" s="65" t="s">
        <v>76</v>
      </c>
      <c r="B56" s="52" t="s">
        <v>73</v>
      </c>
      <c r="C56" s="53">
        <v>374.91</v>
      </c>
      <c r="D56" s="52" t="s">
        <v>106</v>
      </c>
      <c r="E56" s="66" t="s">
        <v>105</v>
      </c>
    </row>
    <row r="57" spans="1:5" ht="13.5" outlineLevel="1" thickBot="1">
      <c r="A57" s="67" t="s">
        <v>278</v>
      </c>
      <c r="B57" s="56"/>
      <c r="C57" s="57">
        <f>SUM(C55:C56)</f>
        <v>507.33000000000004</v>
      </c>
      <c r="D57" s="56"/>
      <c r="E57" s="68"/>
    </row>
    <row r="58" spans="1:5" ht="12.75" outlineLevel="2">
      <c r="A58" s="63" t="s">
        <v>76</v>
      </c>
      <c r="B58" s="54" t="s">
        <v>73</v>
      </c>
      <c r="C58" s="55">
        <v>1032.28</v>
      </c>
      <c r="D58" s="54" t="s">
        <v>107</v>
      </c>
      <c r="E58" s="64" t="s">
        <v>108</v>
      </c>
    </row>
    <row r="59" spans="1:5" ht="12.75" outlineLevel="2">
      <c r="A59" s="65" t="s">
        <v>76</v>
      </c>
      <c r="B59" s="52" t="s">
        <v>73</v>
      </c>
      <c r="C59" s="53">
        <v>1340.35</v>
      </c>
      <c r="D59" s="52" t="s">
        <v>107</v>
      </c>
      <c r="E59" s="66" t="s">
        <v>108</v>
      </c>
    </row>
    <row r="60" spans="1:5" ht="12.75" outlineLevel="2">
      <c r="A60" s="65" t="s">
        <v>76</v>
      </c>
      <c r="B60" s="52" t="s">
        <v>73</v>
      </c>
      <c r="C60" s="53">
        <v>3628.46</v>
      </c>
      <c r="D60" s="52" t="s">
        <v>107</v>
      </c>
      <c r="E60" s="66" t="s">
        <v>108</v>
      </c>
    </row>
    <row r="61" spans="1:5" ht="12.75" outlineLevel="2">
      <c r="A61" s="65" t="s">
        <v>76</v>
      </c>
      <c r="B61" s="52" t="s">
        <v>73</v>
      </c>
      <c r="C61" s="53">
        <v>545.12</v>
      </c>
      <c r="D61" s="52" t="s">
        <v>107</v>
      </c>
      <c r="E61" s="66" t="s">
        <v>108</v>
      </c>
    </row>
    <row r="62" spans="1:5" ht="12.75" outlineLevel="2">
      <c r="A62" s="65" t="s">
        <v>76</v>
      </c>
      <c r="B62" s="52" t="s">
        <v>73</v>
      </c>
      <c r="C62" s="53">
        <v>1886.4</v>
      </c>
      <c r="D62" s="52" t="s">
        <v>107</v>
      </c>
      <c r="E62" s="66" t="s">
        <v>108</v>
      </c>
    </row>
    <row r="63" spans="1:5" ht="12.75" outlineLevel="2">
      <c r="A63" s="65" t="s">
        <v>76</v>
      </c>
      <c r="B63" s="52" t="s">
        <v>73</v>
      </c>
      <c r="C63" s="53">
        <v>1229.75</v>
      </c>
      <c r="D63" s="52" t="s">
        <v>107</v>
      </c>
      <c r="E63" s="66" t="s">
        <v>108</v>
      </c>
    </row>
    <row r="64" spans="1:5" ht="12.75" outlineLevel="2">
      <c r="A64" s="65" t="s">
        <v>76</v>
      </c>
      <c r="B64" s="52" t="s">
        <v>73</v>
      </c>
      <c r="C64" s="53">
        <v>328.76</v>
      </c>
      <c r="D64" s="52" t="s">
        <v>107</v>
      </c>
      <c r="E64" s="66" t="s">
        <v>108</v>
      </c>
    </row>
    <row r="65" spans="1:5" ht="13.5" outlineLevel="1" thickBot="1">
      <c r="A65" s="67" t="s">
        <v>279</v>
      </c>
      <c r="B65" s="56"/>
      <c r="C65" s="57">
        <f>SUM(C58:C64)</f>
        <v>9991.12</v>
      </c>
      <c r="D65" s="56"/>
      <c r="E65" s="68"/>
    </row>
    <row r="66" spans="1:5" ht="12.75" outlineLevel="2">
      <c r="A66" s="63" t="s">
        <v>76</v>
      </c>
      <c r="B66" s="54" t="s">
        <v>73</v>
      </c>
      <c r="C66" s="55">
        <v>572.06</v>
      </c>
      <c r="D66" s="54" t="s">
        <v>109</v>
      </c>
      <c r="E66" s="64" t="s">
        <v>110</v>
      </c>
    </row>
    <row r="67" spans="1:5" ht="13.5" outlineLevel="1" thickBot="1">
      <c r="A67" s="67" t="s">
        <v>280</v>
      </c>
      <c r="B67" s="56"/>
      <c r="C67" s="57">
        <f>SUM(C66)</f>
        <v>572.06</v>
      </c>
      <c r="D67" s="56"/>
      <c r="E67" s="68"/>
    </row>
    <row r="68" spans="1:5" ht="12.75" outlineLevel="2">
      <c r="A68" s="63" t="s">
        <v>76</v>
      </c>
      <c r="B68" s="54" t="s">
        <v>73</v>
      </c>
      <c r="C68" s="55">
        <v>2126.97</v>
      </c>
      <c r="D68" s="54" t="s">
        <v>111</v>
      </c>
      <c r="E68" s="64" t="s">
        <v>112</v>
      </c>
    </row>
    <row r="69" spans="1:5" ht="13.5" outlineLevel="1" thickBot="1">
      <c r="A69" s="67" t="s">
        <v>281</v>
      </c>
      <c r="B69" s="56"/>
      <c r="C69" s="57">
        <f>SUM(C68)</f>
        <v>2126.97</v>
      </c>
      <c r="D69" s="56"/>
      <c r="E69" s="68"/>
    </row>
    <row r="70" spans="1:5" ht="12.75" outlineLevel="2">
      <c r="A70" s="63" t="s">
        <v>76</v>
      </c>
      <c r="B70" s="54" t="s">
        <v>73</v>
      </c>
      <c r="C70" s="55">
        <v>300.43</v>
      </c>
      <c r="D70" s="54" t="s">
        <v>114</v>
      </c>
      <c r="E70" s="64" t="s">
        <v>113</v>
      </c>
    </row>
    <row r="71" spans="1:5" ht="13.5" outlineLevel="1" thickBot="1">
      <c r="A71" s="67" t="s">
        <v>282</v>
      </c>
      <c r="B71" s="56"/>
      <c r="C71" s="57">
        <f>SUM(C70)</f>
        <v>300.43</v>
      </c>
      <c r="D71" s="56"/>
      <c r="E71" s="68"/>
    </row>
    <row r="72" spans="1:5" ht="12.75" outlineLevel="2">
      <c r="A72" s="63" t="s">
        <v>76</v>
      </c>
      <c r="B72" s="54" t="s">
        <v>73</v>
      </c>
      <c r="C72" s="55">
        <v>1728.21</v>
      </c>
      <c r="D72" s="54" t="s">
        <v>115</v>
      </c>
      <c r="E72" s="64" t="s">
        <v>116</v>
      </c>
    </row>
    <row r="73" spans="1:5" ht="12.75" outlineLevel="2">
      <c r="A73" s="65" t="s">
        <v>76</v>
      </c>
      <c r="B73" s="52" t="s">
        <v>73</v>
      </c>
      <c r="C73" s="53">
        <v>1518.94</v>
      </c>
      <c r="D73" s="52" t="s">
        <v>115</v>
      </c>
      <c r="E73" s="66" t="s">
        <v>116</v>
      </c>
    </row>
    <row r="74" spans="1:5" ht="12.75" outlineLevel="2">
      <c r="A74" s="65" t="s">
        <v>76</v>
      </c>
      <c r="B74" s="52" t="s">
        <v>73</v>
      </c>
      <c r="C74" s="53">
        <v>496.1</v>
      </c>
      <c r="D74" s="52" t="s">
        <v>115</v>
      </c>
      <c r="E74" s="66" t="s">
        <v>116</v>
      </c>
    </row>
    <row r="75" spans="1:5" ht="13.5" outlineLevel="1" thickBot="1">
      <c r="A75" s="67" t="s">
        <v>283</v>
      </c>
      <c r="B75" s="56"/>
      <c r="C75" s="57">
        <f>SUM(C72:C74)</f>
        <v>3743.25</v>
      </c>
      <c r="D75" s="56"/>
      <c r="E75" s="68"/>
    </row>
    <row r="76" spans="1:5" ht="12.75" outlineLevel="2">
      <c r="A76" s="63" t="s">
        <v>76</v>
      </c>
      <c r="B76" s="54" t="s">
        <v>73</v>
      </c>
      <c r="C76" s="55">
        <v>1260.66</v>
      </c>
      <c r="D76" s="54" t="s">
        <v>117</v>
      </c>
      <c r="E76" s="64" t="s">
        <v>118</v>
      </c>
    </row>
    <row r="77" spans="1:5" ht="13.5" outlineLevel="1" thickBot="1">
      <c r="A77" s="67" t="s">
        <v>284</v>
      </c>
      <c r="B77" s="56"/>
      <c r="C77" s="57">
        <f>SUM(C76)</f>
        <v>1260.66</v>
      </c>
      <c r="D77" s="56"/>
      <c r="E77" s="68"/>
    </row>
    <row r="78" spans="1:5" ht="12.75" outlineLevel="2">
      <c r="A78" s="63" t="s">
        <v>76</v>
      </c>
      <c r="B78" s="54" t="s">
        <v>73</v>
      </c>
      <c r="C78" s="55">
        <v>264.49</v>
      </c>
      <c r="D78" s="54" t="s">
        <v>120</v>
      </c>
      <c r="E78" s="64" t="s">
        <v>119</v>
      </c>
    </row>
    <row r="79" spans="1:5" ht="12.75" outlineLevel="2">
      <c r="A79" s="65" t="s">
        <v>76</v>
      </c>
      <c r="B79" s="52" t="s">
        <v>73</v>
      </c>
      <c r="C79" s="53">
        <v>1695.68</v>
      </c>
      <c r="D79" s="52" t="s">
        <v>120</v>
      </c>
      <c r="E79" s="66" t="s">
        <v>119</v>
      </c>
    </row>
    <row r="80" spans="1:5" ht="13.5" outlineLevel="1" thickBot="1">
      <c r="A80" s="67" t="s">
        <v>285</v>
      </c>
      <c r="B80" s="56"/>
      <c r="C80" s="57">
        <f>SUM(C78:C79)</f>
        <v>1960.17</v>
      </c>
      <c r="D80" s="56"/>
      <c r="E80" s="68"/>
    </row>
    <row r="81" spans="1:5" ht="12.75" outlineLevel="2">
      <c r="A81" s="63" t="s">
        <v>76</v>
      </c>
      <c r="B81" s="54" t="s">
        <v>73</v>
      </c>
      <c r="C81" s="55">
        <v>632.49</v>
      </c>
      <c r="D81" s="54" t="s">
        <v>121</v>
      </c>
      <c r="E81" s="64" t="s">
        <v>122</v>
      </c>
    </row>
    <row r="82" spans="1:5" ht="13.5" outlineLevel="1" thickBot="1">
      <c r="A82" s="67" t="s">
        <v>286</v>
      </c>
      <c r="B82" s="56"/>
      <c r="C82" s="57">
        <f>SUM(C81)</f>
        <v>632.49</v>
      </c>
      <c r="D82" s="56"/>
      <c r="E82" s="68"/>
    </row>
    <row r="83" spans="1:5" ht="12.75" outlineLevel="2">
      <c r="A83" s="63" t="s">
        <v>76</v>
      </c>
      <c r="B83" s="54" t="s">
        <v>73</v>
      </c>
      <c r="C83" s="55">
        <v>132.94</v>
      </c>
      <c r="D83" s="54" t="s">
        <v>123</v>
      </c>
      <c r="E83" s="64" t="s">
        <v>124</v>
      </c>
    </row>
    <row r="84" spans="1:5" ht="13.5" outlineLevel="1" thickBot="1">
      <c r="A84" s="67" t="s">
        <v>287</v>
      </c>
      <c r="B84" s="56"/>
      <c r="C84" s="57">
        <f>SUM(C83)</f>
        <v>132.94</v>
      </c>
      <c r="D84" s="56"/>
      <c r="E84" s="68"/>
    </row>
    <row r="85" spans="1:5" ht="12.75" outlineLevel="2">
      <c r="A85" s="63" t="s">
        <v>76</v>
      </c>
      <c r="B85" s="54" t="s">
        <v>73</v>
      </c>
      <c r="C85" s="55">
        <v>139.23</v>
      </c>
      <c r="D85" s="54" t="s">
        <v>125</v>
      </c>
      <c r="E85" s="64" t="s">
        <v>126</v>
      </c>
    </row>
    <row r="86" spans="1:5" ht="12.75" outlineLevel="2">
      <c r="A86" s="65" t="s">
        <v>76</v>
      </c>
      <c r="B86" s="52" t="s">
        <v>73</v>
      </c>
      <c r="C86" s="53">
        <v>619.87</v>
      </c>
      <c r="D86" s="52" t="s">
        <v>125</v>
      </c>
      <c r="E86" s="66" t="s">
        <v>126</v>
      </c>
    </row>
    <row r="87" spans="1:5" ht="12.75" outlineLevel="2">
      <c r="A87" s="65" t="s">
        <v>76</v>
      </c>
      <c r="B87" s="52" t="s">
        <v>73</v>
      </c>
      <c r="C87" s="53">
        <v>205.72</v>
      </c>
      <c r="D87" s="52" t="s">
        <v>125</v>
      </c>
      <c r="E87" s="66" t="s">
        <v>126</v>
      </c>
    </row>
    <row r="88" spans="1:5" ht="13.5" outlineLevel="1" thickBot="1">
      <c r="A88" s="67" t="s">
        <v>288</v>
      </c>
      <c r="B88" s="56"/>
      <c r="C88" s="57">
        <f>SUM(C85:C87)</f>
        <v>964.82</v>
      </c>
      <c r="D88" s="56"/>
      <c r="E88" s="68"/>
    </row>
    <row r="89" spans="1:5" ht="12.75" outlineLevel="2">
      <c r="A89" s="63" t="s">
        <v>76</v>
      </c>
      <c r="B89" s="54" t="s">
        <v>73</v>
      </c>
      <c r="C89" s="55">
        <v>2988.5</v>
      </c>
      <c r="D89" s="54" t="s">
        <v>127</v>
      </c>
      <c r="E89" s="64" t="s">
        <v>128</v>
      </c>
    </row>
    <row r="90" spans="1:5" ht="12.75" outlineLevel="2">
      <c r="A90" s="65" t="s">
        <v>76</v>
      </c>
      <c r="B90" s="52" t="s">
        <v>73</v>
      </c>
      <c r="C90" s="53">
        <v>52.55</v>
      </c>
      <c r="D90" s="52" t="s">
        <v>127</v>
      </c>
      <c r="E90" s="66" t="s">
        <v>128</v>
      </c>
    </row>
    <row r="91" spans="1:5" ht="13.5" outlineLevel="1" thickBot="1">
      <c r="A91" s="67" t="s">
        <v>289</v>
      </c>
      <c r="B91" s="56"/>
      <c r="C91" s="57">
        <f>SUM(C89:C90)</f>
        <v>3041.05</v>
      </c>
      <c r="D91" s="56"/>
      <c r="E91" s="68"/>
    </row>
    <row r="92" spans="1:5" ht="12.75" outlineLevel="2">
      <c r="A92" s="63" t="s">
        <v>76</v>
      </c>
      <c r="B92" s="54" t="s">
        <v>73</v>
      </c>
      <c r="C92" s="55">
        <v>516.44</v>
      </c>
      <c r="D92" s="54" t="s">
        <v>130</v>
      </c>
      <c r="E92" s="64" t="s">
        <v>129</v>
      </c>
    </row>
    <row r="93" spans="1:5" ht="13.5" outlineLevel="1" thickBot="1">
      <c r="A93" s="67" t="s">
        <v>290</v>
      </c>
      <c r="B93" s="56"/>
      <c r="C93" s="57">
        <f>SUM(C92)</f>
        <v>516.44</v>
      </c>
      <c r="D93" s="56"/>
      <c r="E93" s="68"/>
    </row>
    <row r="94" spans="1:5" ht="12.75" outlineLevel="2">
      <c r="A94" s="63" t="s">
        <v>76</v>
      </c>
      <c r="B94" s="54" t="s">
        <v>73</v>
      </c>
      <c r="C94" s="55">
        <v>291.09</v>
      </c>
      <c r="D94" s="54" t="s">
        <v>131</v>
      </c>
      <c r="E94" s="64" t="s">
        <v>132</v>
      </c>
    </row>
    <row r="95" spans="1:5" ht="12.75" outlineLevel="2">
      <c r="A95" s="65" t="s">
        <v>76</v>
      </c>
      <c r="B95" s="52" t="s">
        <v>73</v>
      </c>
      <c r="C95" s="53">
        <v>612.4</v>
      </c>
      <c r="D95" s="52" t="s">
        <v>131</v>
      </c>
      <c r="E95" s="66" t="s">
        <v>132</v>
      </c>
    </row>
    <row r="96" spans="1:5" ht="12.75" outlineLevel="2">
      <c r="A96" s="65" t="s">
        <v>76</v>
      </c>
      <c r="B96" s="52" t="s">
        <v>73</v>
      </c>
      <c r="C96" s="53">
        <v>138.16</v>
      </c>
      <c r="D96" s="52" t="s">
        <v>131</v>
      </c>
      <c r="E96" s="66" t="s">
        <v>132</v>
      </c>
    </row>
    <row r="97" spans="1:5" ht="12.75" outlineLevel="2">
      <c r="A97" s="65" t="s">
        <v>76</v>
      </c>
      <c r="B97" s="52" t="s">
        <v>73</v>
      </c>
      <c r="C97" s="53">
        <v>687.02</v>
      </c>
      <c r="D97" s="52" t="s">
        <v>131</v>
      </c>
      <c r="E97" s="66" t="s">
        <v>132</v>
      </c>
    </row>
    <row r="98" spans="1:5" ht="12.75" outlineLevel="2">
      <c r="A98" s="65" t="s">
        <v>76</v>
      </c>
      <c r="B98" s="52" t="s">
        <v>73</v>
      </c>
      <c r="C98" s="53">
        <v>126.94</v>
      </c>
      <c r="D98" s="52" t="s">
        <v>131</v>
      </c>
      <c r="E98" s="66" t="s">
        <v>132</v>
      </c>
    </row>
    <row r="99" spans="1:5" ht="12.75" outlineLevel="2">
      <c r="A99" s="65" t="s">
        <v>76</v>
      </c>
      <c r="B99" s="52" t="s">
        <v>73</v>
      </c>
      <c r="C99" s="53">
        <v>8.33</v>
      </c>
      <c r="D99" s="52" t="s">
        <v>131</v>
      </c>
      <c r="E99" s="66" t="s">
        <v>132</v>
      </c>
    </row>
    <row r="100" spans="1:5" ht="12.75" outlineLevel="2">
      <c r="A100" s="65" t="s">
        <v>76</v>
      </c>
      <c r="B100" s="52" t="s">
        <v>73</v>
      </c>
      <c r="C100" s="53">
        <v>107.19</v>
      </c>
      <c r="D100" s="52" t="s">
        <v>131</v>
      </c>
      <c r="E100" s="66" t="s">
        <v>132</v>
      </c>
    </row>
    <row r="101" spans="1:5" ht="12.75" outlineLevel="2">
      <c r="A101" s="65" t="s">
        <v>76</v>
      </c>
      <c r="B101" s="52" t="s">
        <v>73</v>
      </c>
      <c r="C101" s="53">
        <v>782.54</v>
      </c>
      <c r="D101" s="52" t="s">
        <v>131</v>
      </c>
      <c r="E101" s="66" t="s">
        <v>132</v>
      </c>
    </row>
    <row r="102" spans="1:5" ht="12.75" outlineLevel="2">
      <c r="A102" s="65" t="s">
        <v>76</v>
      </c>
      <c r="B102" s="52" t="s">
        <v>73</v>
      </c>
      <c r="C102" s="53">
        <v>1385.11</v>
      </c>
      <c r="D102" s="52" t="s">
        <v>131</v>
      </c>
      <c r="E102" s="66" t="s">
        <v>132</v>
      </c>
    </row>
    <row r="103" spans="1:5" ht="12.75" outlineLevel="2">
      <c r="A103" s="65" t="s">
        <v>76</v>
      </c>
      <c r="B103" s="52" t="s">
        <v>73</v>
      </c>
      <c r="C103" s="53">
        <v>255.98</v>
      </c>
      <c r="D103" s="52" t="s">
        <v>131</v>
      </c>
      <c r="E103" s="66" t="s">
        <v>132</v>
      </c>
    </row>
    <row r="104" spans="1:5" ht="12.75" outlineLevel="2">
      <c r="A104" s="65" t="s">
        <v>76</v>
      </c>
      <c r="B104" s="52" t="s">
        <v>73</v>
      </c>
      <c r="C104" s="53">
        <v>331</v>
      </c>
      <c r="D104" s="52" t="s">
        <v>131</v>
      </c>
      <c r="E104" s="66" t="s">
        <v>132</v>
      </c>
    </row>
    <row r="105" spans="1:5" ht="12.75" outlineLevel="2">
      <c r="A105" s="65" t="s">
        <v>76</v>
      </c>
      <c r="B105" s="52" t="s">
        <v>73</v>
      </c>
      <c r="C105" s="53">
        <v>138.36</v>
      </c>
      <c r="D105" s="52" t="s">
        <v>131</v>
      </c>
      <c r="E105" s="66" t="s">
        <v>132</v>
      </c>
    </row>
    <row r="106" spans="1:5" ht="13.5" outlineLevel="1" thickBot="1">
      <c r="A106" s="67" t="s">
        <v>291</v>
      </c>
      <c r="B106" s="56"/>
      <c r="C106" s="57">
        <f>SUM(C94:C105)</f>
        <v>4864.119999999999</v>
      </c>
      <c r="D106" s="56"/>
      <c r="E106" s="68"/>
    </row>
    <row r="107" spans="1:5" ht="12.75" outlineLevel="2">
      <c r="A107" s="65" t="s">
        <v>76</v>
      </c>
      <c r="B107" s="52" t="s">
        <v>73</v>
      </c>
      <c r="C107" s="53">
        <v>409.72</v>
      </c>
      <c r="D107" s="52" t="s">
        <v>133</v>
      </c>
      <c r="E107" s="66" t="s">
        <v>134</v>
      </c>
    </row>
    <row r="108" spans="1:5" ht="12.75" outlineLevel="2">
      <c r="A108" s="65" t="s">
        <v>76</v>
      </c>
      <c r="B108" s="52" t="s">
        <v>73</v>
      </c>
      <c r="C108" s="53">
        <v>120.26</v>
      </c>
      <c r="D108" s="52" t="s">
        <v>133</v>
      </c>
      <c r="E108" s="66" t="s">
        <v>134</v>
      </c>
    </row>
    <row r="109" spans="1:5" ht="12.75" outlineLevel="2">
      <c r="A109" s="65" t="s">
        <v>76</v>
      </c>
      <c r="B109" s="52" t="s">
        <v>73</v>
      </c>
      <c r="C109" s="53">
        <v>633.41</v>
      </c>
      <c r="D109" s="52" t="s">
        <v>133</v>
      </c>
      <c r="E109" s="66" t="s">
        <v>134</v>
      </c>
    </row>
    <row r="110" spans="1:5" ht="12.75" outlineLevel="2">
      <c r="A110" s="65" t="s">
        <v>76</v>
      </c>
      <c r="B110" s="52" t="s">
        <v>73</v>
      </c>
      <c r="C110" s="53">
        <v>332.16</v>
      </c>
      <c r="D110" s="52" t="s">
        <v>133</v>
      </c>
      <c r="E110" s="66" t="s">
        <v>134</v>
      </c>
    </row>
    <row r="111" spans="1:5" ht="13.5" outlineLevel="1" thickBot="1">
      <c r="A111" s="67" t="s">
        <v>292</v>
      </c>
      <c r="B111" s="56"/>
      <c r="C111" s="57">
        <f>SUM(C107:C110)</f>
        <v>1495.55</v>
      </c>
      <c r="D111" s="56"/>
      <c r="E111" s="68"/>
    </row>
    <row r="112" spans="1:5" ht="12.75" outlineLevel="2">
      <c r="A112" s="63" t="s">
        <v>76</v>
      </c>
      <c r="B112" s="54" t="s">
        <v>73</v>
      </c>
      <c r="C112" s="55">
        <v>188.67</v>
      </c>
      <c r="D112" s="54" t="s">
        <v>136</v>
      </c>
      <c r="E112" s="64" t="s">
        <v>135</v>
      </c>
    </row>
    <row r="113" spans="1:5" ht="13.5" outlineLevel="1" thickBot="1">
      <c r="A113" s="67" t="s">
        <v>293</v>
      </c>
      <c r="B113" s="56"/>
      <c r="C113" s="57">
        <f>SUM(C112)</f>
        <v>188.67</v>
      </c>
      <c r="D113" s="56"/>
      <c r="E113" s="68"/>
    </row>
    <row r="114" spans="1:5" ht="12.75" outlineLevel="2">
      <c r="A114" s="63" t="s">
        <v>76</v>
      </c>
      <c r="B114" s="54" t="s">
        <v>73</v>
      </c>
      <c r="C114" s="55">
        <v>1524.67</v>
      </c>
      <c r="D114" s="54" t="s">
        <v>138</v>
      </c>
      <c r="E114" s="64" t="s">
        <v>137</v>
      </c>
    </row>
    <row r="115" spans="1:5" ht="12.75" outlineLevel="2">
      <c r="A115" s="65" t="s">
        <v>76</v>
      </c>
      <c r="B115" s="52" t="s">
        <v>73</v>
      </c>
      <c r="C115" s="53">
        <v>3179.01</v>
      </c>
      <c r="D115" s="52" t="s">
        <v>138</v>
      </c>
      <c r="E115" s="66" t="s">
        <v>137</v>
      </c>
    </row>
    <row r="116" spans="1:5" ht="13.5" outlineLevel="1" thickBot="1">
      <c r="A116" s="67" t="s">
        <v>294</v>
      </c>
      <c r="B116" s="56"/>
      <c r="C116" s="57">
        <f>SUM(C114:C115)</f>
        <v>4703.68</v>
      </c>
      <c r="D116" s="56"/>
      <c r="E116" s="68"/>
    </row>
    <row r="117" spans="1:5" ht="12.75" outlineLevel="2">
      <c r="A117" s="63" t="s">
        <v>76</v>
      </c>
      <c r="B117" s="54" t="s">
        <v>73</v>
      </c>
      <c r="C117" s="55">
        <v>100.06</v>
      </c>
      <c r="D117" s="54" t="s">
        <v>140</v>
      </c>
      <c r="E117" s="64" t="s">
        <v>139</v>
      </c>
    </row>
    <row r="118" spans="1:5" ht="13.5" outlineLevel="1" thickBot="1">
      <c r="A118" s="67" t="s">
        <v>295</v>
      </c>
      <c r="B118" s="56"/>
      <c r="C118" s="57">
        <f>SUM(C117)</f>
        <v>100.06</v>
      </c>
      <c r="D118" s="56"/>
      <c r="E118" s="68"/>
    </row>
    <row r="119" spans="1:5" ht="12.75" outlineLevel="2">
      <c r="A119" s="63" t="s">
        <v>76</v>
      </c>
      <c r="B119" s="54" t="s">
        <v>73</v>
      </c>
      <c r="C119" s="55">
        <v>27.95</v>
      </c>
      <c r="D119" s="54" t="s">
        <v>141</v>
      </c>
      <c r="E119" s="64" t="s">
        <v>142</v>
      </c>
    </row>
    <row r="120" spans="1:5" ht="12.75" outlineLevel="2">
      <c r="A120" s="65" t="s">
        <v>76</v>
      </c>
      <c r="B120" s="52" t="s">
        <v>73</v>
      </c>
      <c r="C120" s="53">
        <v>498.2</v>
      </c>
      <c r="D120" s="52" t="s">
        <v>141</v>
      </c>
      <c r="E120" s="66" t="s">
        <v>142</v>
      </c>
    </row>
    <row r="121" spans="1:5" ht="12.75" outlineLevel="2">
      <c r="A121" s="65" t="s">
        <v>76</v>
      </c>
      <c r="B121" s="52" t="s">
        <v>73</v>
      </c>
      <c r="C121" s="53">
        <v>2682.23</v>
      </c>
      <c r="D121" s="52" t="s">
        <v>141</v>
      </c>
      <c r="E121" s="66" t="s">
        <v>142</v>
      </c>
    </row>
    <row r="122" spans="1:5" ht="13.5" outlineLevel="1" thickBot="1">
      <c r="A122" s="67" t="s">
        <v>296</v>
      </c>
      <c r="B122" s="56"/>
      <c r="C122" s="57">
        <f>SUM(C119:C121)</f>
        <v>3208.38</v>
      </c>
      <c r="D122" s="56"/>
      <c r="E122" s="68"/>
    </row>
    <row r="123" spans="1:5" ht="12.75" outlineLevel="2">
      <c r="A123" s="63" t="s">
        <v>76</v>
      </c>
      <c r="B123" s="54" t="s">
        <v>73</v>
      </c>
      <c r="C123" s="55">
        <v>945.04</v>
      </c>
      <c r="D123" s="54" t="s">
        <v>143</v>
      </c>
      <c r="E123" s="64" t="s">
        <v>144</v>
      </c>
    </row>
    <row r="124" spans="1:5" ht="12.75" outlineLevel="2">
      <c r="A124" s="65" t="s">
        <v>76</v>
      </c>
      <c r="B124" s="52" t="s">
        <v>73</v>
      </c>
      <c r="C124" s="53">
        <v>4153.85</v>
      </c>
      <c r="D124" s="52" t="s">
        <v>143</v>
      </c>
      <c r="E124" s="66" t="s">
        <v>144</v>
      </c>
    </row>
    <row r="125" spans="1:5" ht="12.75" outlineLevel="2">
      <c r="A125" s="65" t="s">
        <v>76</v>
      </c>
      <c r="B125" s="52" t="s">
        <v>73</v>
      </c>
      <c r="C125" s="53">
        <v>510.22</v>
      </c>
      <c r="D125" s="52" t="s">
        <v>143</v>
      </c>
      <c r="E125" s="66" t="s">
        <v>144</v>
      </c>
    </row>
    <row r="126" spans="1:5" ht="12.75" outlineLevel="2">
      <c r="A126" s="65" t="s">
        <v>76</v>
      </c>
      <c r="B126" s="52" t="s">
        <v>73</v>
      </c>
      <c r="C126" s="53">
        <v>1208.13</v>
      </c>
      <c r="D126" s="52" t="s">
        <v>143</v>
      </c>
      <c r="E126" s="66" t="s">
        <v>144</v>
      </c>
    </row>
    <row r="127" spans="1:5" ht="12.75" outlineLevel="2">
      <c r="A127" s="65" t="s">
        <v>76</v>
      </c>
      <c r="B127" s="52" t="s">
        <v>73</v>
      </c>
      <c r="C127" s="53">
        <v>169.67</v>
      </c>
      <c r="D127" s="52" t="s">
        <v>143</v>
      </c>
      <c r="E127" s="66" t="s">
        <v>144</v>
      </c>
    </row>
    <row r="128" spans="1:5" ht="13.5" outlineLevel="1" thickBot="1">
      <c r="A128" s="67" t="s">
        <v>297</v>
      </c>
      <c r="B128" s="56"/>
      <c r="C128" s="57">
        <f>SUM(C123:C127)</f>
        <v>6986.910000000001</v>
      </c>
      <c r="D128" s="56"/>
      <c r="E128" s="68"/>
    </row>
    <row r="129" spans="1:5" ht="12.75" outlineLevel="2">
      <c r="A129" s="63" t="s">
        <v>76</v>
      </c>
      <c r="B129" s="54" t="s">
        <v>73</v>
      </c>
      <c r="C129" s="55">
        <v>609.39</v>
      </c>
      <c r="D129" s="54" t="s">
        <v>145</v>
      </c>
      <c r="E129" s="64" t="s">
        <v>146</v>
      </c>
    </row>
    <row r="130" spans="1:5" ht="13.5" outlineLevel="1" thickBot="1">
      <c r="A130" s="67" t="s">
        <v>298</v>
      </c>
      <c r="B130" s="56"/>
      <c r="C130" s="57">
        <f>SUM(C129)</f>
        <v>609.39</v>
      </c>
      <c r="D130" s="56"/>
      <c r="E130" s="68"/>
    </row>
    <row r="131" spans="1:5" ht="12.75" outlineLevel="2">
      <c r="A131" s="63" t="s">
        <v>76</v>
      </c>
      <c r="B131" s="54" t="s">
        <v>73</v>
      </c>
      <c r="C131" s="55">
        <v>2245.65</v>
      </c>
      <c r="D131" s="54" t="s">
        <v>148</v>
      </c>
      <c r="E131" s="64" t="s">
        <v>147</v>
      </c>
    </row>
    <row r="132" spans="1:5" ht="13.5" outlineLevel="1" thickBot="1">
      <c r="A132" s="67" t="s">
        <v>299</v>
      </c>
      <c r="B132" s="56"/>
      <c r="C132" s="57">
        <f>SUM(C131)</f>
        <v>2245.65</v>
      </c>
      <c r="D132" s="56"/>
      <c r="E132" s="68"/>
    </row>
    <row r="133" spans="1:5" ht="12.75" outlineLevel="2">
      <c r="A133" s="63" t="s">
        <v>76</v>
      </c>
      <c r="B133" s="54" t="s">
        <v>73</v>
      </c>
      <c r="C133" s="55">
        <v>1786.27</v>
      </c>
      <c r="D133" s="54" t="s">
        <v>150</v>
      </c>
      <c r="E133" s="64" t="s">
        <v>149</v>
      </c>
    </row>
    <row r="134" spans="1:5" ht="12.75" outlineLevel="2">
      <c r="A134" s="65" t="s">
        <v>76</v>
      </c>
      <c r="B134" s="52" t="s">
        <v>73</v>
      </c>
      <c r="C134" s="53">
        <v>302.28</v>
      </c>
      <c r="D134" s="52" t="s">
        <v>150</v>
      </c>
      <c r="E134" s="66" t="s">
        <v>149</v>
      </c>
    </row>
    <row r="135" spans="1:5" ht="13.5" outlineLevel="1" thickBot="1">
      <c r="A135" s="67" t="s">
        <v>300</v>
      </c>
      <c r="B135" s="56"/>
      <c r="C135" s="57">
        <f>SUM(C133:C134)</f>
        <v>2088.55</v>
      </c>
      <c r="D135" s="56"/>
      <c r="E135" s="68"/>
    </row>
    <row r="136" spans="1:5" ht="12.75" outlineLevel="2">
      <c r="A136" s="63" t="s">
        <v>76</v>
      </c>
      <c r="B136" s="54" t="s">
        <v>73</v>
      </c>
      <c r="C136" s="55">
        <v>206.88</v>
      </c>
      <c r="D136" s="54" t="s">
        <v>152</v>
      </c>
      <c r="E136" s="64" t="s">
        <v>151</v>
      </c>
    </row>
    <row r="137" spans="1:5" ht="13.5" outlineLevel="1" thickBot="1">
      <c r="A137" s="67" t="s">
        <v>301</v>
      </c>
      <c r="B137" s="56"/>
      <c r="C137" s="57">
        <f>SUM(C136)</f>
        <v>206.88</v>
      </c>
      <c r="D137" s="56"/>
      <c r="E137" s="68"/>
    </row>
    <row r="138" spans="1:5" ht="12.75" outlineLevel="2">
      <c r="A138" s="63" t="s">
        <v>76</v>
      </c>
      <c r="B138" s="54" t="s">
        <v>73</v>
      </c>
      <c r="C138" s="55">
        <v>916.64</v>
      </c>
      <c r="D138" s="54" t="s">
        <v>154</v>
      </c>
      <c r="E138" s="64" t="s">
        <v>153</v>
      </c>
    </row>
    <row r="139" spans="1:5" ht="13.5" outlineLevel="1" thickBot="1">
      <c r="A139" s="67" t="s">
        <v>302</v>
      </c>
      <c r="B139" s="56"/>
      <c r="C139" s="57">
        <f>SUM(C138)</f>
        <v>916.64</v>
      </c>
      <c r="D139" s="56"/>
      <c r="E139" s="68"/>
    </row>
    <row r="140" spans="1:5" ht="12.75" outlineLevel="2">
      <c r="A140" s="63" t="s">
        <v>76</v>
      </c>
      <c r="B140" s="54" t="s">
        <v>73</v>
      </c>
      <c r="C140" s="55">
        <v>625.88</v>
      </c>
      <c r="D140" s="54" t="s">
        <v>156</v>
      </c>
      <c r="E140" s="64" t="s">
        <v>155</v>
      </c>
    </row>
    <row r="141" spans="1:5" ht="13.5" outlineLevel="1" thickBot="1">
      <c r="A141" s="67" t="s">
        <v>303</v>
      </c>
      <c r="B141" s="56"/>
      <c r="C141" s="57">
        <f>SUM(C140)</f>
        <v>625.88</v>
      </c>
      <c r="D141" s="56"/>
      <c r="E141" s="68"/>
    </row>
    <row r="142" spans="1:5" ht="12.75" outlineLevel="2">
      <c r="A142" s="63" t="s">
        <v>76</v>
      </c>
      <c r="B142" s="54" t="s">
        <v>73</v>
      </c>
      <c r="C142" s="55">
        <v>276.33</v>
      </c>
      <c r="D142" s="54" t="s">
        <v>157</v>
      </c>
      <c r="E142" s="64" t="s">
        <v>158</v>
      </c>
    </row>
    <row r="143" spans="1:5" ht="12.75" outlineLevel="2">
      <c r="A143" s="65" t="s">
        <v>76</v>
      </c>
      <c r="B143" s="52" t="s">
        <v>73</v>
      </c>
      <c r="C143" s="53">
        <v>1035.46</v>
      </c>
      <c r="D143" s="52" t="s">
        <v>157</v>
      </c>
      <c r="E143" s="66" t="s">
        <v>158</v>
      </c>
    </row>
    <row r="144" spans="1:5" ht="13.5" outlineLevel="1" thickBot="1">
      <c r="A144" s="67" t="s">
        <v>304</v>
      </c>
      <c r="B144" s="56"/>
      <c r="C144" s="57">
        <f>SUM(C142:C143)</f>
        <v>1311.79</v>
      </c>
      <c r="D144" s="56"/>
      <c r="E144" s="68"/>
    </row>
    <row r="145" spans="1:5" ht="12.75" outlineLevel="2">
      <c r="A145" s="63" t="s">
        <v>76</v>
      </c>
      <c r="B145" s="54" t="s">
        <v>73</v>
      </c>
      <c r="C145" s="55">
        <v>3130.55</v>
      </c>
      <c r="D145" s="54" t="s">
        <v>159</v>
      </c>
      <c r="E145" s="64" t="s">
        <v>160</v>
      </c>
    </row>
    <row r="146" spans="1:5" ht="12.75" outlineLevel="2">
      <c r="A146" s="65" t="s">
        <v>76</v>
      </c>
      <c r="B146" s="52" t="s">
        <v>73</v>
      </c>
      <c r="C146" s="53">
        <v>986.25</v>
      </c>
      <c r="D146" s="52" t="s">
        <v>159</v>
      </c>
      <c r="E146" s="66" t="s">
        <v>160</v>
      </c>
    </row>
    <row r="147" spans="1:5" ht="13.5" outlineLevel="1" thickBot="1">
      <c r="A147" s="67" t="s">
        <v>305</v>
      </c>
      <c r="B147" s="56"/>
      <c r="C147" s="57">
        <f>SUM(C145:C146)</f>
        <v>4116.8</v>
      </c>
      <c r="D147" s="56"/>
      <c r="E147" s="68"/>
    </row>
    <row r="148" spans="1:5" ht="12.75" outlineLevel="2">
      <c r="A148" s="63" t="s">
        <v>76</v>
      </c>
      <c r="B148" s="54" t="s">
        <v>73</v>
      </c>
      <c r="C148" s="55">
        <v>607.4</v>
      </c>
      <c r="D148" s="54" t="s">
        <v>161</v>
      </c>
      <c r="E148" s="64" t="s">
        <v>162</v>
      </c>
    </row>
    <row r="149" spans="1:5" ht="12.75" outlineLevel="2">
      <c r="A149" s="65" t="s">
        <v>76</v>
      </c>
      <c r="B149" s="52" t="s">
        <v>73</v>
      </c>
      <c r="C149" s="53">
        <v>158.58</v>
      </c>
      <c r="D149" s="52" t="s">
        <v>161</v>
      </c>
      <c r="E149" s="66" t="s">
        <v>162</v>
      </c>
    </row>
    <row r="150" spans="1:5" ht="12.75" outlineLevel="2">
      <c r="A150" s="65" t="s">
        <v>76</v>
      </c>
      <c r="B150" s="52" t="s">
        <v>73</v>
      </c>
      <c r="C150" s="53">
        <v>253.06</v>
      </c>
      <c r="D150" s="52" t="s">
        <v>161</v>
      </c>
      <c r="E150" s="66" t="s">
        <v>162</v>
      </c>
    </row>
    <row r="151" spans="1:5" ht="12.75" outlineLevel="2">
      <c r="A151" s="65" t="s">
        <v>76</v>
      </c>
      <c r="B151" s="52" t="s">
        <v>73</v>
      </c>
      <c r="C151" s="53">
        <v>179.84</v>
      </c>
      <c r="D151" s="52" t="s">
        <v>161</v>
      </c>
      <c r="E151" s="66" t="s">
        <v>162</v>
      </c>
    </row>
    <row r="152" spans="1:5" ht="13.5" outlineLevel="1" thickBot="1">
      <c r="A152" s="67" t="s">
        <v>306</v>
      </c>
      <c r="B152" s="56"/>
      <c r="C152" s="57">
        <f>SUM(C148:C151)</f>
        <v>1198.8799999999999</v>
      </c>
      <c r="D152" s="56"/>
      <c r="E152" s="68"/>
    </row>
    <row r="153" spans="1:5" ht="12.75" outlineLevel="2">
      <c r="A153" s="63" t="s">
        <v>76</v>
      </c>
      <c r="B153" s="54" t="s">
        <v>73</v>
      </c>
      <c r="C153" s="55">
        <v>121.61</v>
      </c>
      <c r="D153" s="54" t="s">
        <v>164</v>
      </c>
      <c r="E153" s="64" t="s">
        <v>163</v>
      </c>
    </row>
    <row r="154" spans="1:5" ht="13.5" outlineLevel="1" thickBot="1">
      <c r="A154" s="67" t="s">
        <v>307</v>
      </c>
      <c r="B154" s="56"/>
      <c r="C154" s="57">
        <f>SUM(C153)</f>
        <v>121.61</v>
      </c>
      <c r="D154" s="56"/>
      <c r="E154" s="68"/>
    </row>
    <row r="155" spans="1:5" ht="12.75" outlineLevel="2">
      <c r="A155" s="63" t="s">
        <v>76</v>
      </c>
      <c r="B155" s="54" t="s">
        <v>73</v>
      </c>
      <c r="C155" s="55">
        <v>193.74</v>
      </c>
      <c r="D155" s="54" t="s">
        <v>165</v>
      </c>
      <c r="E155" s="64" t="s">
        <v>166</v>
      </c>
    </row>
    <row r="156" spans="1:5" ht="12.75" outlineLevel="2">
      <c r="A156" s="65" t="s">
        <v>76</v>
      </c>
      <c r="B156" s="52" t="s">
        <v>73</v>
      </c>
      <c r="C156" s="53">
        <v>303.07</v>
      </c>
      <c r="D156" s="52" t="s">
        <v>165</v>
      </c>
      <c r="E156" s="66" t="s">
        <v>166</v>
      </c>
    </row>
    <row r="157" spans="1:5" ht="13.5" outlineLevel="1" thickBot="1">
      <c r="A157" s="67" t="s">
        <v>308</v>
      </c>
      <c r="B157" s="56"/>
      <c r="C157" s="57">
        <f>SUM(C155:C156)</f>
        <v>496.81</v>
      </c>
      <c r="D157" s="56"/>
      <c r="E157" s="68"/>
    </row>
    <row r="158" spans="1:5" ht="12.75" outlineLevel="2">
      <c r="A158" s="63" t="s">
        <v>76</v>
      </c>
      <c r="B158" s="54" t="s">
        <v>73</v>
      </c>
      <c r="C158" s="55">
        <v>219.57</v>
      </c>
      <c r="D158" s="54" t="s">
        <v>168</v>
      </c>
      <c r="E158" s="64" t="s">
        <v>167</v>
      </c>
    </row>
    <row r="159" spans="1:5" ht="13.5" outlineLevel="1" thickBot="1">
      <c r="A159" s="67" t="s">
        <v>309</v>
      </c>
      <c r="B159" s="56"/>
      <c r="C159" s="57">
        <f>SUM(C158)</f>
        <v>219.57</v>
      </c>
      <c r="D159" s="56"/>
      <c r="E159" s="68"/>
    </row>
    <row r="160" spans="1:5" ht="12.75" outlineLevel="2">
      <c r="A160" s="63" t="s">
        <v>76</v>
      </c>
      <c r="B160" s="54" t="s">
        <v>73</v>
      </c>
      <c r="C160" s="55">
        <v>1684.09</v>
      </c>
      <c r="D160" s="54" t="s">
        <v>169</v>
      </c>
      <c r="E160" s="64" t="s">
        <v>170</v>
      </c>
    </row>
    <row r="161" spans="1:5" ht="13.5" outlineLevel="1" thickBot="1">
      <c r="A161" s="67" t="s">
        <v>310</v>
      </c>
      <c r="B161" s="56"/>
      <c r="C161" s="57">
        <f>SUM(C160)</f>
        <v>1684.09</v>
      </c>
      <c r="D161" s="56"/>
      <c r="E161" s="68"/>
    </row>
    <row r="162" spans="1:5" ht="12.75" outlineLevel="2">
      <c r="A162" s="63" t="s">
        <v>76</v>
      </c>
      <c r="B162" s="54" t="s">
        <v>73</v>
      </c>
      <c r="C162" s="55">
        <v>273.5</v>
      </c>
      <c r="D162" s="54" t="s">
        <v>171</v>
      </c>
      <c r="E162" s="64" t="s">
        <v>172</v>
      </c>
    </row>
    <row r="163" spans="1:5" ht="13.5" outlineLevel="1" thickBot="1">
      <c r="A163" s="67" t="s">
        <v>311</v>
      </c>
      <c r="B163" s="56"/>
      <c r="C163" s="57">
        <f>SUM(C162)</f>
        <v>273.5</v>
      </c>
      <c r="D163" s="56"/>
      <c r="E163" s="68"/>
    </row>
    <row r="164" spans="1:5" ht="12.75" outlineLevel="2">
      <c r="A164" s="63" t="s">
        <v>76</v>
      </c>
      <c r="B164" s="54" t="s">
        <v>73</v>
      </c>
      <c r="C164" s="55">
        <v>53.86</v>
      </c>
      <c r="D164" s="54" t="s">
        <v>173</v>
      </c>
      <c r="E164" s="64" t="s">
        <v>174</v>
      </c>
    </row>
    <row r="165" spans="1:5" ht="13.5" outlineLevel="1" thickBot="1">
      <c r="A165" s="67" t="s">
        <v>312</v>
      </c>
      <c r="B165" s="56"/>
      <c r="C165" s="57">
        <f>SUM(C164)</f>
        <v>53.86</v>
      </c>
      <c r="D165" s="56"/>
      <c r="E165" s="68"/>
    </row>
    <row r="166" spans="1:5" ht="12.75" outlineLevel="2">
      <c r="A166" s="63" t="s">
        <v>76</v>
      </c>
      <c r="B166" s="54" t="s">
        <v>73</v>
      </c>
      <c r="C166" s="55">
        <v>1282.01</v>
      </c>
      <c r="D166" s="54" t="s">
        <v>176</v>
      </c>
      <c r="E166" s="64" t="s">
        <v>175</v>
      </c>
    </row>
    <row r="167" spans="1:5" ht="13.5" outlineLevel="1" thickBot="1">
      <c r="A167" s="67" t="s">
        <v>313</v>
      </c>
      <c r="B167" s="56"/>
      <c r="C167" s="57">
        <f>SUM(C166)</f>
        <v>1282.01</v>
      </c>
      <c r="D167" s="56"/>
      <c r="E167" s="68"/>
    </row>
    <row r="168" spans="1:5" ht="12.75" outlineLevel="2">
      <c r="A168" s="63" t="s">
        <v>76</v>
      </c>
      <c r="B168" s="54" t="s">
        <v>73</v>
      </c>
      <c r="C168" s="55">
        <v>716.11</v>
      </c>
      <c r="D168" s="54" t="s">
        <v>178</v>
      </c>
      <c r="E168" s="64" t="s">
        <v>177</v>
      </c>
    </row>
    <row r="169" spans="1:5" ht="13.5" outlineLevel="1" thickBot="1">
      <c r="A169" s="67" t="s">
        <v>314</v>
      </c>
      <c r="B169" s="56"/>
      <c r="C169" s="57">
        <f>SUM(C168)</f>
        <v>716.11</v>
      </c>
      <c r="D169" s="56"/>
      <c r="E169" s="68"/>
    </row>
    <row r="170" spans="1:5" ht="12.75" outlineLevel="2">
      <c r="A170" s="65" t="s">
        <v>76</v>
      </c>
      <c r="B170" s="52" t="s">
        <v>73</v>
      </c>
      <c r="C170" s="53">
        <v>1587.37</v>
      </c>
      <c r="D170" s="52" t="s">
        <v>179</v>
      </c>
      <c r="E170" s="66" t="s">
        <v>180</v>
      </c>
    </row>
    <row r="171" spans="1:5" ht="13.5" outlineLevel="1" thickBot="1">
      <c r="A171" s="67" t="s">
        <v>315</v>
      </c>
      <c r="B171" s="56"/>
      <c r="C171" s="57">
        <f>SUM(C170:C170)</f>
        <v>1587.37</v>
      </c>
      <c r="D171" s="56"/>
      <c r="E171" s="68"/>
    </row>
    <row r="172" spans="1:5" ht="12.75" outlineLevel="2">
      <c r="A172" s="63" t="s">
        <v>76</v>
      </c>
      <c r="B172" s="54" t="s">
        <v>73</v>
      </c>
      <c r="C172" s="55">
        <v>1489.03</v>
      </c>
      <c r="D172" s="54" t="s">
        <v>181</v>
      </c>
      <c r="E172" s="64" t="s">
        <v>182</v>
      </c>
    </row>
    <row r="173" spans="1:5" ht="12.75" outlineLevel="2">
      <c r="A173" s="65" t="s">
        <v>76</v>
      </c>
      <c r="B173" s="52" t="s">
        <v>73</v>
      </c>
      <c r="C173" s="53">
        <v>1001.64</v>
      </c>
      <c r="D173" s="52" t="s">
        <v>181</v>
      </c>
      <c r="E173" s="66" t="s">
        <v>182</v>
      </c>
    </row>
    <row r="174" spans="1:5" ht="12.75" outlineLevel="2">
      <c r="A174" s="65" t="s">
        <v>76</v>
      </c>
      <c r="B174" s="52" t="s">
        <v>73</v>
      </c>
      <c r="C174" s="53">
        <v>335.83</v>
      </c>
      <c r="D174" s="52" t="s">
        <v>181</v>
      </c>
      <c r="E174" s="66" t="s">
        <v>182</v>
      </c>
    </row>
    <row r="175" spans="1:5" ht="13.5" outlineLevel="1" thickBot="1">
      <c r="A175" s="67" t="s">
        <v>316</v>
      </c>
      <c r="B175" s="56"/>
      <c r="C175" s="57">
        <f>SUM(C172:C174)</f>
        <v>2826.5</v>
      </c>
      <c r="D175" s="56"/>
      <c r="E175" s="68"/>
    </row>
    <row r="176" spans="1:5" ht="12.75" outlineLevel="2">
      <c r="A176" s="63" t="s">
        <v>76</v>
      </c>
      <c r="B176" s="54" t="s">
        <v>73</v>
      </c>
      <c r="C176" s="55">
        <v>162.37</v>
      </c>
      <c r="D176" s="54" t="s">
        <v>183</v>
      </c>
      <c r="E176" s="64" t="s">
        <v>184</v>
      </c>
    </row>
    <row r="177" spans="1:5" ht="13.5" outlineLevel="1" thickBot="1">
      <c r="A177" s="67" t="s">
        <v>317</v>
      </c>
      <c r="B177" s="56"/>
      <c r="C177" s="57">
        <f>SUM(C176)</f>
        <v>162.37</v>
      </c>
      <c r="D177" s="56"/>
      <c r="E177" s="68"/>
    </row>
    <row r="178" spans="1:5" ht="12.75" outlineLevel="2">
      <c r="A178" s="63" t="s">
        <v>76</v>
      </c>
      <c r="B178" s="54" t="s">
        <v>73</v>
      </c>
      <c r="C178" s="55">
        <v>1853.85</v>
      </c>
      <c r="D178" s="54" t="s">
        <v>186</v>
      </c>
      <c r="E178" s="64" t="s">
        <v>185</v>
      </c>
    </row>
    <row r="179" spans="1:5" ht="13.5" outlineLevel="1" thickBot="1">
      <c r="A179" s="67" t="s">
        <v>318</v>
      </c>
      <c r="B179" s="56"/>
      <c r="C179" s="57">
        <f>SUM(C178)</f>
        <v>1853.85</v>
      </c>
      <c r="D179" s="56"/>
      <c r="E179" s="68"/>
    </row>
    <row r="180" spans="1:5" ht="12.75" outlineLevel="2">
      <c r="A180" s="63" t="s">
        <v>76</v>
      </c>
      <c r="B180" s="54" t="s">
        <v>73</v>
      </c>
      <c r="C180" s="55">
        <v>1167.95</v>
      </c>
      <c r="D180" s="54" t="s">
        <v>187</v>
      </c>
      <c r="E180" s="64" t="s">
        <v>188</v>
      </c>
    </row>
    <row r="181" spans="1:5" ht="12.75" outlineLevel="2">
      <c r="A181" s="65" t="s">
        <v>76</v>
      </c>
      <c r="B181" s="52" t="s">
        <v>73</v>
      </c>
      <c r="C181" s="53">
        <v>5393.67</v>
      </c>
      <c r="D181" s="52" t="s">
        <v>187</v>
      </c>
      <c r="E181" s="66" t="s">
        <v>188</v>
      </c>
    </row>
    <row r="182" spans="1:5" ht="12.75" outlineLevel="2">
      <c r="A182" s="65" t="s">
        <v>76</v>
      </c>
      <c r="B182" s="52" t="s">
        <v>73</v>
      </c>
      <c r="C182" s="53">
        <v>1428.92</v>
      </c>
      <c r="D182" s="52" t="s">
        <v>187</v>
      </c>
      <c r="E182" s="66" t="s">
        <v>188</v>
      </c>
    </row>
    <row r="183" spans="1:5" ht="12.75" outlineLevel="2">
      <c r="A183" s="65" t="s">
        <v>76</v>
      </c>
      <c r="B183" s="52" t="s">
        <v>73</v>
      </c>
      <c r="C183" s="53">
        <v>2069.9</v>
      </c>
      <c r="D183" s="52" t="s">
        <v>187</v>
      </c>
      <c r="E183" s="66" t="s">
        <v>188</v>
      </c>
    </row>
    <row r="184" spans="1:5" ht="13.5" outlineLevel="1" thickBot="1">
      <c r="A184" s="67" t="s">
        <v>319</v>
      </c>
      <c r="B184" s="56"/>
      <c r="C184" s="57">
        <f>SUM(C180:C183)</f>
        <v>10060.44</v>
      </c>
      <c r="D184" s="56"/>
      <c r="E184" s="68"/>
    </row>
    <row r="185" spans="1:5" ht="12.75" outlineLevel="2">
      <c r="A185" s="63" t="s">
        <v>76</v>
      </c>
      <c r="B185" s="54" t="s">
        <v>73</v>
      </c>
      <c r="C185" s="55">
        <v>3480.67</v>
      </c>
      <c r="D185" s="54" t="s">
        <v>190</v>
      </c>
      <c r="E185" s="64" t="s">
        <v>189</v>
      </c>
    </row>
    <row r="186" spans="1:5" ht="13.5" outlineLevel="1" thickBot="1">
      <c r="A186" s="67" t="s">
        <v>320</v>
      </c>
      <c r="B186" s="56"/>
      <c r="C186" s="57">
        <f>SUM(C185)</f>
        <v>3480.67</v>
      </c>
      <c r="D186" s="56"/>
      <c r="E186" s="68"/>
    </row>
    <row r="187" spans="1:5" ht="12.75" outlineLevel="2">
      <c r="A187" s="63" t="s">
        <v>76</v>
      </c>
      <c r="B187" s="54" t="s">
        <v>73</v>
      </c>
      <c r="C187" s="55">
        <v>326.63</v>
      </c>
      <c r="D187" s="54" t="s">
        <v>192</v>
      </c>
      <c r="E187" s="64" t="s">
        <v>191</v>
      </c>
    </row>
    <row r="188" spans="1:5" ht="12.75" outlineLevel="2">
      <c r="A188" s="65" t="s">
        <v>76</v>
      </c>
      <c r="B188" s="52" t="s">
        <v>73</v>
      </c>
      <c r="C188" s="53">
        <v>389.95</v>
      </c>
      <c r="D188" s="52" t="s">
        <v>192</v>
      </c>
      <c r="E188" s="66" t="s">
        <v>191</v>
      </c>
    </row>
    <row r="189" spans="1:5" ht="13.5" outlineLevel="1" thickBot="1">
      <c r="A189" s="67" t="s">
        <v>321</v>
      </c>
      <c r="B189" s="56"/>
      <c r="C189" s="57">
        <f>SUM(C187:C188)</f>
        <v>716.5799999999999</v>
      </c>
      <c r="D189" s="56"/>
      <c r="E189" s="68"/>
    </row>
    <row r="190" spans="1:5" ht="12.75" outlineLevel="2">
      <c r="A190" s="63" t="s">
        <v>76</v>
      </c>
      <c r="B190" s="54" t="s">
        <v>73</v>
      </c>
      <c r="C190" s="55">
        <v>394.87</v>
      </c>
      <c r="D190" s="54" t="s">
        <v>193</v>
      </c>
      <c r="E190" s="64" t="s">
        <v>194</v>
      </c>
    </row>
    <row r="191" spans="1:5" ht="12.75" outlineLevel="2">
      <c r="A191" s="65" t="s">
        <v>76</v>
      </c>
      <c r="B191" s="52" t="s">
        <v>73</v>
      </c>
      <c r="C191" s="53">
        <v>739.99</v>
      </c>
      <c r="D191" s="52" t="s">
        <v>193</v>
      </c>
      <c r="E191" s="66" t="s">
        <v>194</v>
      </c>
    </row>
    <row r="192" spans="1:5" ht="13.5" outlineLevel="1" thickBot="1">
      <c r="A192" s="67" t="s">
        <v>322</v>
      </c>
      <c r="B192" s="56"/>
      <c r="C192" s="57">
        <f>SUM(C190:C191)</f>
        <v>1134.8600000000001</v>
      </c>
      <c r="D192" s="56"/>
      <c r="E192" s="68"/>
    </row>
    <row r="193" spans="1:5" ht="12.75" outlineLevel="2">
      <c r="A193" s="63" t="s">
        <v>76</v>
      </c>
      <c r="B193" s="54" t="s">
        <v>73</v>
      </c>
      <c r="C193" s="55">
        <v>516.27</v>
      </c>
      <c r="D193" s="54" t="s">
        <v>196</v>
      </c>
      <c r="E193" s="64" t="s">
        <v>195</v>
      </c>
    </row>
    <row r="194" spans="1:5" ht="13.5" outlineLevel="1" thickBot="1">
      <c r="A194" s="67" t="s">
        <v>323</v>
      </c>
      <c r="B194" s="56"/>
      <c r="C194" s="57">
        <f>SUM(C193)</f>
        <v>516.27</v>
      </c>
      <c r="D194" s="56"/>
      <c r="E194" s="68"/>
    </row>
    <row r="195" spans="1:5" ht="12.75" outlineLevel="2">
      <c r="A195" s="63" t="s">
        <v>76</v>
      </c>
      <c r="B195" s="54" t="s">
        <v>73</v>
      </c>
      <c r="C195" s="55">
        <v>361.48</v>
      </c>
      <c r="D195" s="54" t="s">
        <v>198</v>
      </c>
      <c r="E195" s="64" t="s">
        <v>197</v>
      </c>
    </row>
    <row r="196" spans="1:5" ht="13.5" outlineLevel="1" thickBot="1">
      <c r="A196" s="67" t="s">
        <v>324</v>
      </c>
      <c r="B196" s="56"/>
      <c r="C196" s="57">
        <f>SUM(C195)</f>
        <v>361.48</v>
      </c>
      <c r="D196" s="56"/>
      <c r="E196" s="68"/>
    </row>
    <row r="197" spans="1:5" ht="12.75" outlineLevel="2">
      <c r="A197" s="63" t="s">
        <v>76</v>
      </c>
      <c r="B197" s="54" t="s">
        <v>73</v>
      </c>
      <c r="C197" s="55">
        <v>198.46</v>
      </c>
      <c r="D197" s="54" t="s">
        <v>200</v>
      </c>
      <c r="E197" s="64" t="s">
        <v>199</v>
      </c>
    </row>
    <row r="198" spans="1:5" ht="13.5" outlineLevel="1" thickBot="1">
      <c r="A198" s="67" t="s">
        <v>325</v>
      </c>
      <c r="B198" s="56"/>
      <c r="C198" s="57">
        <f>SUM(C197)</f>
        <v>198.46</v>
      </c>
      <c r="D198" s="56"/>
      <c r="E198" s="68"/>
    </row>
    <row r="199" spans="1:5" ht="12.75" outlineLevel="2">
      <c r="A199" s="63" t="s">
        <v>76</v>
      </c>
      <c r="B199" s="54" t="s">
        <v>73</v>
      </c>
      <c r="C199" s="55">
        <v>27.23</v>
      </c>
      <c r="D199" s="54" t="s">
        <v>201</v>
      </c>
      <c r="E199" s="64" t="s">
        <v>202</v>
      </c>
    </row>
    <row r="200" spans="1:5" ht="12.75" outlineLevel="2">
      <c r="A200" s="65" t="s">
        <v>76</v>
      </c>
      <c r="B200" s="52" t="s">
        <v>73</v>
      </c>
      <c r="C200" s="53">
        <v>91.5</v>
      </c>
      <c r="D200" s="52" t="s">
        <v>201</v>
      </c>
      <c r="E200" s="66" t="s">
        <v>202</v>
      </c>
    </row>
    <row r="201" spans="1:5" ht="13.5" outlineLevel="1" thickBot="1">
      <c r="A201" s="67" t="s">
        <v>326</v>
      </c>
      <c r="B201" s="56"/>
      <c r="C201" s="57">
        <f>SUM(C199:C200)</f>
        <v>118.73</v>
      </c>
      <c r="D201" s="56"/>
      <c r="E201" s="68"/>
    </row>
    <row r="202" spans="1:5" ht="12.75" outlineLevel="2">
      <c r="A202" s="63" t="s">
        <v>76</v>
      </c>
      <c r="B202" s="54" t="s">
        <v>73</v>
      </c>
      <c r="C202" s="55">
        <v>941.82</v>
      </c>
      <c r="D202" s="54" t="s">
        <v>204</v>
      </c>
      <c r="E202" s="64" t="s">
        <v>203</v>
      </c>
    </row>
    <row r="203" spans="1:5" ht="12.75" outlineLevel="2">
      <c r="A203" s="65" t="s">
        <v>76</v>
      </c>
      <c r="B203" s="52" t="s">
        <v>73</v>
      </c>
      <c r="C203" s="53">
        <v>1462.67</v>
      </c>
      <c r="D203" s="52" t="s">
        <v>204</v>
      </c>
      <c r="E203" s="66" t="s">
        <v>203</v>
      </c>
    </row>
    <row r="204" spans="1:5" ht="12.75" outlineLevel="2">
      <c r="A204" s="65" t="s">
        <v>76</v>
      </c>
      <c r="B204" s="52" t="s">
        <v>73</v>
      </c>
      <c r="C204" s="53">
        <v>5259.41</v>
      </c>
      <c r="D204" s="52" t="s">
        <v>204</v>
      </c>
      <c r="E204" s="66" t="s">
        <v>203</v>
      </c>
    </row>
    <row r="205" spans="1:5" ht="12.75" outlineLevel="2">
      <c r="A205" s="65" t="s">
        <v>76</v>
      </c>
      <c r="B205" s="52" t="s">
        <v>73</v>
      </c>
      <c r="C205" s="53">
        <v>1811.43</v>
      </c>
      <c r="D205" s="52" t="s">
        <v>204</v>
      </c>
      <c r="E205" s="66" t="s">
        <v>203</v>
      </c>
    </row>
    <row r="206" spans="1:5" ht="12.75" outlineLevel="2">
      <c r="A206" s="65" t="s">
        <v>76</v>
      </c>
      <c r="B206" s="52" t="s">
        <v>73</v>
      </c>
      <c r="C206" s="53">
        <v>1071.77</v>
      </c>
      <c r="D206" s="52" t="s">
        <v>204</v>
      </c>
      <c r="E206" s="66" t="s">
        <v>203</v>
      </c>
    </row>
    <row r="207" spans="1:5" ht="12.75" outlineLevel="2">
      <c r="A207" s="65" t="s">
        <v>76</v>
      </c>
      <c r="B207" s="52" t="s">
        <v>73</v>
      </c>
      <c r="C207" s="53">
        <v>2252.58</v>
      </c>
      <c r="D207" s="52" t="s">
        <v>204</v>
      </c>
      <c r="E207" s="66" t="s">
        <v>203</v>
      </c>
    </row>
    <row r="208" spans="1:5" ht="12.75" outlineLevel="2">
      <c r="A208" s="65" t="s">
        <v>76</v>
      </c>
      <c r="B208" s="52" t="s">
        <v>73</v>
      </c>
      <c r="C208" s="53">
        <v>2480.17</v>
      </c>
      <c r="D208" s="52" t="s">
        <v>204</v>
      </c>
      <c r="E208" s="66" t="s">
        <v>203</v>
      </c>
    </row>
    <row r="209" spans="1:5" ht="12.75" outlineLevel="2">
      <c r="A209" s="65" t="s">
        <v>76</v>
      </c>
      <c r="B209" s="52" t="s">
        <v>73</v>
      </c>
      <c r="C209" s="53">
        <v>547.74</v>
      </c>
      <c r="D209" s="52" t="s">
        <v>204</v>
      </c>
      <c r="E209" s="66" t="s">
        <v>203</v>
      </c>
    </row>
    <row r="210" spans="1:5" ht="12.75" outlineLevel="2">
      <c r="A210" s="65" t="s">
        <v>76</v>
      </c>
      <c r="B210" s="52" t="s">
        <v>73</v>
      </c>
      <c r="C210" s="53">
        <v>600.09</v>
      </c>
      <c r="D210" s="52" t="s">
        <v>204</v>
      </c>
      <c r="E210" s="66" t="s">
        <v>203</v>
      </c>
    </row>
    <row r="211" spans="1:5" ht="12.75" outlineLevel="2">
      <c r="A211" s="65" t="s">
        <v>76</v>
      </c>
      <c r="B211" s="52" t="s">
        <v>73</v>
      </c>
      <c r="C211" s="53">
        <v>1253.73</v>
      </c>
      <c r="D211" s="52" t="s">
        <v>204</v>
      </c>
      <c r="E211" s="66" t="s">
        <v>203</v>
      </c>
    </row>
    <row r="212" spans="1:5" ht="12.75" outlineLevel="2">
      <c r="A212" s="65" t="s">
        <v>76</v>
      </c>
      <c r="B212" s="52" t="s">
        <v>73</v>
      </c>
      <c r="C212" s="53">
        <v>533.48</v>
      </c>
      <c r="D212" s="52" t="s">
        <v>204</v>
      </c>
      <c r="E212" s="66" t="s">
        <v>203</v>
      </c>
    </row>
    <row r="213" spans="1:5" ht="13.5" outlineLevel="1" thickBot="1">
      <c r="A213" s="67" t="s">
        <v>327</v>
      </c>
      <c r="B213" s="56"/>
      <c r="C213" s="57">
        <f>SUM(C202:C212)</f>
        <v>18214.89</v>
      </c>
      <c r="D213" s="56"/>
      <c r="E213" s="68"/>
    </row>
    <row r="214" spans="1:5" ht="12.75" outlineLevel="2">
      <c r="A214" s="63" t="s">
        <v>76</v>
      </c>
      <c r="B214" s="54" t="s">
        <v>73</v>
      </c>
      <c r="C214" s="55">
        <v>319.7</v>
      </c>
      <c r="D214" s="54" t="s">
        <v>205</v>
      </c>
      <c r="E214" s="64" t="s">
        <v>206</v>
      </c>
    </row>
    <row r="215" spans="1:5" ht="13.5" outlineLevel="1" thickBot="1">
      <c r="A215" s="67" t="s">
        <v>328</v>
      </c>
      <c r="B215" s="56"/>
      <c r="C215" s="57">
        <f>SUM(C214)</f>
        <v>319.7</v>
      </c>
      <c r="D215" s="56"/>
      <c r="E215" s="68"/>
    </row>
    <row r="216" spans="1:5" ht="12.75" outlineLevel="2">
      <c r="A216" s="63" t="s">
        <v>76</v>
      </c>
      <c r="B216" s="54" t="s">
        <v>73</v>
      </c>
      <c r="C216" s="55">
        <v>321.41</v>
      </c>
      <c r="D216" s="54" t="s">
        <v>207</v>
      </c>
      <c r="E216" s="64" t="s">
        <v>208</v>
      </c>
    </row>
    <row r="217" spans="1:5" ht="12.75" outlineLevel="2">
      <c r="A217" s="65" t="s">
        <v>76</v>
      </c>
      <c r="B217" s="52" t="s">
        <v>73</v>
      </c>
      <c r="C217" s="53">
        <v>48.75</v>
      </c>
      <c r="D217" s="52" t="s">
        <v>207</v>
      </c>
      <c r="E217" s="66" t="s">
        <v>208</v>
      </c>
    </row>
    <row r="218" spans="1:5" ht="13.5" outlineLevel="1" thickBot="1">
      <c r="A218" s="67" t="s">
        <v>329</v>
      </c>
      <c r="B218" s="56"/>
      <c r="C218" s="57">
        <f>SUM(C216:C217)</f>
        <v>370.16</v>
      </c>
      <c r="D218" s="56"/>
      <c r="E218" s="68"/>
    </row>
    <row r="219" spans="1:5" ht="12.75" outlineLevel="2">
      <c r="A219" s="63" t="s">
        <v>76</v>
      </c>
      <c r="B219" s="54" t="s">
        <v>73</v>
      </c>
      <c r="C219" s="55">
        <v>53.12</v>
      </c>
      <c r="D219" s="54" t="s">
        <v>209</v>
      </c>
      <c r="E219" s="64" t="s">
        <v>210</v>
      </c>
    </row>
    <row r="220" spans="1:5" ht="13.5" outlineLevel="1" thickBot="1">
      <c r="A220" s="67" t="s">
        <v>330</v>
      </c>
      <c r="B220" s="56"/>
      <c r="C220" s="57">
        <f>SUM(C219)</f>
        <v>53.12</v>
      </c>
      <c r="D220" s="56"/>
      <c r="E220" s="68"/>
    </row>
    <row r="221" spans="1:5" ht="12.75" outlineLevel="2">
      <c r="A221" s="65" t="s">
        <v>76</v>
      </c>
      <c r="B221" s="52" t="s">
        <v>73</v>
      </c>
      <c r="C221" s="53">
        <v>1789.34</v>
      </c>
      <c r="D221" s="52" t="s">
        <v>211</v>
      </c>
      <c r="E221" s="66" t="s">
        <v>212</v>
      </c>
    </row>
    <row r="222" spans="1:5" ht="13.5" outlineLevel="1" thickBot="1">
      <c r="A222" s="67" t="s">
        <v>331</v>
      </c>
      <c r="B222" s="56"/>
      <c r="C222" s="57">
        <f>SUM(C221:C221)</f>
        <v>1789.34</v>
      </c>
      <c r="D222" s="56"/>
      <c r="E222" s="68"/>
    </row>
    <row r="223" spans="1:5" ht="12.75" outlineLevel="2">
      <c r="A223" s="63" t="s">
        <v>76</v>
      </c>
      <c r="B223" s="54" t="s">
        <v>73</v>
      </c>
      <c r="C223" s="55">
        <v>46.08</v>
      </c>
      <c r="D223" s="54" t="s">
        <v>214</v>
      </c>
      <c r="E223" s="64" t="s">
        <v>213</v>
      </c>
    </row>
    <row r="224" spans="1:5" ht="12.75" outlineLevel="2">
      <c r="A224" s="65" t="s">
        <v>76</v>
      </c>
      <c r="B224" s="52" t="s">
        <v>73</v>
      </c>
      <c r="C224" s="53">
        <v>1654.03</v>
      </c>
      <c r="D224" s="52" t="s">
        <v>214</v>
      </c>
      <c r="E224" s="66" t="s">
        <v>213</v>
      </c>
    </row>
    <row r="225" spans="1:5" ht="13.5" outlineLevel="1" thickBot="1">
      <c r="A225" s="67" t="s">
        <v>332</v>
      </c>
      <c r="B225" s="56"/>
      <c r="C225" s="57">
        <f>SUM(C223:C224)</f>
        <v>1700.11</v>
      </c>
      <c r="D225" s="56"/>
      <c r="E225" s="68"/>
    </row>
    <row r="226" spans="1:5" ht="12.75" outlineLevel="2">
      <c r="A226" s="63" t="s">
        <v>76</v>
      </c>
      <c r="B226" s="54" t="s">
        <v>73</v>
      </c>
      <c r="C226" s="55">
        <v>254.89</v>
      </c>
      <c r="D226" s="54" t="s">
        <v>215</v>
      </c>
      <c r="E226" s="64" t="s">
        <v>216</v>
      </c>
    </row>
    <row r="227" spans="1:5" ht="13.5" outlineLevel="1" thickBot="1">
      <c r="A227" s="67" t="s">
        <v>333</v>
      </c>
      <c r="B227" s="56"/>
      <c r="C227" s="57">
        <f>SUM(C226)</f>
        <v>254.89</v>
      </c>
      <c r="D227" s="56"/>
      <c r="E227" s="68"/>
    </row>
    <row r="228" spans="1:5" ht="12.75" outlineLevel="2">
      <c r="A228" s="63" t="s">
        <v>76</v>
      </c>
      <c r="B228" s="54" t="s">
        <v>73</v>
      </c>
      <c r="C228" s="55">
        <v>213.03</v>
      </c>
      <c r="D228" s="54" t="s">
        <v>217</v>
      </c>
      <c r="E228" s="64" t="s">
        <v>218</v>
      </c>
    </row>
    <row r="229" spans="1:5" ht="12.75" outlineLevel="2">
      <c r="A229" s="65" t="s">
        <v>76</v>
      </c>
      <c r="B229" s="52" t="s">
        <v>73</v>
      </c>
      <c r="C229" s="53">
        <v>2330.57</v>
      </c>
      <c r="D229" s="52" t="s">
        <v>217</v>
      </c>
      <c r="E229" s="66" t="s">
        <v>218</v>
      </c>
    </row>
    <row r="230" spans="1:5" ht="13.5" outlineLevel="1" thickBot="1">
      <c r="A230" s="67" t="s">
        <v>334</v>
      </c>
      <c r="B230" s="56"/>
      <c r="C230" s="57">
        <f>SUM(C228:C229)</f>
        <v>2543.6000000000004</v>
      </c>
      <c r="D230" s="56"/>
      <c r="E230" s="68"/>
    </row>
    <row r="231" spans="1:5" ht="12.75" outlineLevel="2">
      <c r="A231" s="65" t="s">
        <v>76</v>
      </c>
      <c r="B231" s="52" t="s">
        <v>73</v>
      </c>
      <c r="C231" s="53">
        <v>207.91</v>
      </c>
      <c r="D231" s="52" t="s">
        <v>219</v>
      </c>
      <c r="E231" s="66" t="s">
        <v>220</v>
      </c>
    </row>
    <row r="232" spans="1:5" ht="12.75" outlineLevel="2">
      <c r="A232" s="65" t="s">
        <v>76</v>
      </c>
      <c r="B232" s="52" t="s">
        <v>73</v>
      </c>
      <c r="C232" s="53">
        <v>762.49</v>
      </c>
      <c r="D232" s="52" t="s">
        <v>219</v>
      </c>
      <c r="E232" s="66" t="s">
        <v>220</v>
      </c>
    </row>
    <row r="233" spans="1:5" ht="13.5" outlineLevel="1" thickBot="1">
      <c r="A233" s="67" t="s">
        <v>335</v>
      </c>
      <c r="B233" s="56"/>
      <c r="C233" s="57">
        <f>SUM(C231:C232)</f>
        <v>970.4</v>
      </c>
      <c r="D233" s="56"/>
      <c r="E233" s="68"/>
    </row>
    <row r="234" spans="1:5" ht="12.75" outlineLevel="2">
      <c r="A234" s="65" t="s">
        <v>76</v>
      </c>
      <c r="B234" s="52" t="s">
        <v>73</v>
      </c>
      <c r="C234" s="53">
        <v>1050.19</v>
      </c>
      <c r="D234" s="52" t="s">
        <v>221</v>
      </c>
      <c r="E234" s="66" t="s">
        <v>222</v>
      </c>
    </row>
    <row r="235" spans="1:5" ht="12.75" outlineLevel="2">
      <c r="A235" s="65" t="s">
        <v>76</v>
      </c>
      <c r="B235" s="52" t="s">
        <v>73</v>
      </c>
      <c r="C235" s="53">
        <v>1910.33</v>
      </c>
      <c r="D235" s="52" t="s">
        <v>221</v>
      </c>
      <c r="E235" s="66" t="s">
        <v>222</v>
      </c>
    </row>
    <row r="236" spans="1:5" ht="12.75" outlineLevel="2">
      <c r="A236" s="65" t="s">
        <v>76</v>
      </c>
      <c r="B236" s="52" t="s">
        <v>73</v>
      </c>
      <c r="C236" s="53">
        <v>1654.39</v>
      </c>
      <c r="D236" s="52" t="s">
        <v>221</v>
      </c>
      <c r="E236" s="66" t="s">
        <v>222</v>
      </c>
    </row>
    <row r="237" spans="1:5" ht="12.75" outlineLevel="2">
      <c r="A237" s="65" t="s">
        <v>76</v>
      </c>
      <c r="B237" s="52" t="s">
        <v>73</v>
      </c>
      <c r="C237" s="53">
        <v>1735.01</v>
      </c>
      <c r="D237" s="52" t="s">
        <v>221</v>
      </c>
      <c r="E237" s="66" t="s">
        <v>222</v>
      </c>
    </row>
    <row r="238" spans="1:5" ht="13.5" outlineLevel="1" thickBot="1">
      <c r="A238" s="67" t="s">
        <v>336</v>
      </c>
      <c r="B238" s="56"/>
      <c r="C238" s="57">
        <f>SUM(C234:C237)</f>
        <v>6349.92</v>
      </c>
      <c r="D238" s="56"/>
      <c r="E238" s="68"/>
    </row>
    <row r="239" spans="1:5" ht="12.75" outlineLevel="2">
      <c r="A239" s="63" t="s">
        <v>76</v>
      </c>
      <c r="B239" s="54" t="s">
        <v>73</v>
      </c>
      <c r="C239" s="55">
        <v>132.47</v>
      </c>
      <c r="D239" s="54" t="s">
        <v>223</v>
      </c>
      <c r="E239" s="64" t="s">
        <v>224</v>
      </c>
    </row>
    <row r="240" spans="1:5" ht="13.5" outlineLevel="1" thickBot="1">
      <c r="A240" s="67" t="s">
        <v>337</v>
      </c>
      <c r="B240" s="56"/>
      <c r="C240" s="57">
        <f>SUM(C239)</f>
        <v>132.47</v>
      </c>
      <c r="D240" s="56"/>
      <c r="E240" s="68"/>
    </row>
    <row r="241" spans="1:5" ht="12.75" outlineLevel="2">
      <c r="A241" s="63" t="s">
        <v>76</v>
      </c>
      <c r="B241" s="54" t="s">
        <v>73</v>
      </c>
      <c r="C241" s="55">
        <v>798.93</v>
      </c>
      <c r="D241" s="54" t="s">
        <v>225</v>
      </c>
      <c r="E241" s="64" t="s">
        <v>226</v>
      </c>
    </row>
    <row r="242" spans="1:5" ht="13.5" outlineLevel="1" thickBot="1">
      <c r="A242" s="67" t="s">
        <v>338</v>
      </c>
      <c r="B242" s="56"/>
      <c r="C242" s="57">
        <f>SUM(C241)</f>
        <v>798.93</v>
      </c>
      <c r="D242" s="56"/>
      <c r="E242" s="68"/>
    </row>
    <row r="243" spans="1:5" ht="12.75" outlineLevel="2">
      <c r="A243" s="63" t="s">
        <v>76</v>
      </c>
      <c r="B243" s="54" t="s">
        <v>73</v>
      </c>
      <c r="C243" s="55">
        <v>128.43</v>
      </c>
      <c r="D243" s="54" t="s">
        <v>227</v>
      </c>
      <c r="E243" s="64" t="s">
        <v>228</v>
      </c>
    </row>
    <row r="244" spans="1:5" ht="13.5" outlineLevel="1" thickBot="1">
      <c r="A244" s="67" t="s">
        <v>339</v>
      </c>
      <c r="B244" s="56"/>
      <c r="C244" s="57">
        <f>SUM(C243)</f>
        <v>128.43</v>
      </c>
      <c r="D244" s="56"/>
      <c r="E244" s="68"/>
    </row>
    <row r="245" spans="1:5" ht="12.75" outlineLevel="2">
      <c r="A245" s="63" t="s">
        <v>76</v>
      </c>
      <c r="B245" s="54" t="s">
        <v>73</v>
      </c>
      <c r="C245" s="55">
        <v>628.01</v>
      </c>
      <c r="D245" s="54" t="s">
        <v>229</v>
      </c>
      <c r="E245" s="64" t="s">
        <v>230</v>
      </c>
    </row>
    <row r="246" spans="1:5" ht="12.75" outlineLevel="2">
      <c r="A246" s="65" t="s">
        <v>76</v>
      </c>
      <c r="B246" s="52" t="s">
        <v>73</v>
      </c>
      <c r="C246" s="53">
        <v>870.12</v>
      </c>
      <c r="D246" s="52" t="s">
        <v>229</v>
      </c>
      <c r="E246" s="66" t="s">
        <v>230</v>
      </c>
    </row>
    <row r="247" spans="1:5" ht="12.75" outlineLevel="2">
      <c r="A247" s="65" t="s">
        <v>76</v>
      </c>
      <c r="B247" s="52" t="s">
        <v>73</v>
      </c>
      <c r="C247" s="53">
        <v>166.79</v>
      </c>
      <c r="D247" s="52" t="s">
        <v>229</v>
      </c>
      <c r="E247" s="66" t="s">
        <v>230</v>
      </c>
    </row>
    <row r="248" spans="1:5" ht="13.5" outlineLevel="1" thickBot="1">
      <c r="A248" s="67" t="s">
        <v>340</v>
      </c>
      <c r="B248" s="56"/>
      <c r="C248" s="57">
        <f>SUM(C245:C247)</f>
        <v>1664.92</v>
      </c>
      <c r="D248" s="56"/>
      <c r="E248" s="68"/>
    </row>
    <row r="249" spans="1:5" ht="12.75" outlineLevel="2">
      <c r="A249" s="63" t="s">
        <v>76</v>
      </c>
      <c r="B249" s="54" t="s">
        <v>73</v>
      </c>
      <c r="C249" s="55">
        <v>371.76</v>
      </c>
      <c r="D249" s="54" t="s">
        <v>232</v>
      </c>
      <c r="E249" s="64" t="s">
        <v>231</v>
      </c>
    </row>
    <row r="250" spans="1:5" ht="13.5" outlineLevel="1" thickBot="1">
      <c r="A250" s="67" t="s">
        <v>341</v>
      </c>
      <c r="B250" s="56"/>
      <c r="C250" s="57">
        <f>SUM(C249)</f>
        <v>371.76</v>
      </c>
      <c r="D250" s="56"/>
      <c r="E250" s="68"/>
    </row>
    <row r="251" spans="1:5" ht="12.75" outlineLevel="2">
      <c r="A251" s="65" t="s">
        <v>76</v>
      </c>
      <c r="B251" s="52" t="s">
        <v>73</v>
      </c>
      <c r="C251" s="53">
        <v>2903.77</v>
      </c>
      <c r="D251" s="52" t="s">
        <v>234</v>
      </c>
      <c r="E251" s="66" t="s">
        <v>233</v>
      </c>
    </row>
    <row r="252" spans="1:5" ht="13.5" outlineLevel="1" thickBot="1">
      <c r="A252" s="67" t="s">
        <v>342</v>
      </c>
      <c r="B252" s="56"/>
      <c r="C252" s="57">
        <f>SUM(C251:C251)</f>
        <v>2903.77</v>
      </c>
      <c r="D252" s="56"/>
      <c r="E252" s="68"/>
    </row>
    <row r="253" spans="1:5" ht="12.75" outlineLevel="2">
      <c r="A253" s="63" t="s">
        <v>76</v>
      </c>
      <c r="B253" s="54" t="s">
        <v>73</v>
      </c>
      <c r="C253" s="55">
        <v>1529.55</v>
      </c>
      <c r="D253" s="54" t="s">
        <v>235</v>
      </c>
      <c r="E253" s="64" t="s">
        <v>236</v>
      </c>
    </row>
    <row r="254" spans="1:5" ht="12.75" outlineLevel="2">
      <c r="A254" s="65" t="s">
        <v>76</v>
      </c>
      <c r="B254" s="52" t="s">
        <v>73</v>
      </c>
      <c r="C254" s="53">
        <v>1392.94</v>
      </c>
      <c r="D254" s="52" t="s">
        <v>235</v>
      </c>
      <c r="E254" s="66" t="s">
        <v>236</v>
      </c>
    </row>
    <row r="255" spans="1:5" ht="12.75" outlineLevel="2">
      <c r="A255" s="65" t="s">
        <v>76</v>
      </c>
      <c r="B255" s="52" t="s">
        <v>73</v>
      </c>
      <c r="C255" s="53">
        <v>475.3</v>
      </c>
      <c r="D255" s="52" t="s">
        <v>235</v>
      </c>
      <c r="E255" s="66" t="s">
        <v>236</v>
      </c>
    </row>
    <row r="256" spans="1:5" ht="12.75" outlineLevel="2">
      <c r="A256" s="65" t="s">
        <v>76</v>
      </c>
      <c r="B256" s="52" t="s">
        <v>73</v>
      </c>
      <c r="C256" s="53">
        <v>388.54</v>
      </c>
      <c r="D256" s="52" t="s">
        <v>235</v>
      </c>
      <c r="E256" s="66" t="s">
        <v>236</v>
      </c>
    </row>
    <row r="257" spans="1:5" ht="12.75" outlineLevel="2">
      <c r="A257" s="65" t="s">
        <v>76</v>
      </c>
      <c r="B257" s="52" t="s">
        <v>73</v>
      </c>
      <c r="C257" s="53">
        <v>234.87</v>
      </c>
      <c r="D257" s="52" t="s">
        <v>235</v>
      </c>
      <c r="E257" s="66" t="s">
        <v>236</v>
      </c>
    </row>
    <row r="258" spans="1:5" ht="12.75" outlineLevel="2">
      <c r="A258" s="65" t="s">
        <v>76</v>
      </c>
      <c r="B258" s="52" t="s">
        <v>73</v>
      </c>
      <c r="C258" s="53">
        <v>437.74</v>
      </c>
      <c r="D258" s="52" t="s">
        <v>235</v>
      </c>
      <c r="E258" s="66" t="s">
        <v>236</v>
      </c>
    </row>
    <row r="259" spans="1:5" ht="12.75" outlineLevel="2">
      <c r="A259" s="65" t="s">
        <v>76</v>
      </c>
      <c r="B259" s="52" t="s">
        <v>73</v>
      </c>
      <c r="C259" s="53">
        <v>1133.94</v>
      </c>
      <c r="D259" s="52" t="s">
        <v>235</v>
      </c>
      <c r="E259" s="66" t="s">
        <v>236</v>
      </c>
    </row>
    <row r="260" spans="1:5" ht="12.75" outlineLevel="2">
      <c r="A260" s="65" t="s">
        <v>76</v>
      </c>
      <c r="B260" s="52" t="s">
        <v>73</v>
      </c>
      <c r="C260" s="53">
        <v>526.65</v>
      </c>
      <c r="D260" s="52" t="s">
        <v>235</v>
      </c>
      <c r="E260" s="66" t="s">
        <v>236</v>
      </c>
    </row>
    <row r="261" spans="1:5" ht="12.75" outlineLevel="2">
      <c r="A261" s="65" t="s">
        <v>76</v>
      </c>
      <c r="B261" s="52" t="s">
        <v>73</v>
      </c>
      <c r="C261" s="53">
        <v>145.89</v>
      </c>
      <c r="D261" s="52" t="s">
        <v>235</v>
      </c>
      <c r="E261" s="66" t="s">
        <v>236</v>
      </c>
    </row>
    <row r="262" spans="1:5" ht="13.5" outlineLevel="1" thickBot="1">
      <c r="A262" s="67" t="s">
        <v>343</v>
      </c>
      <c r="B262" s="56"/>
      <c r="C262" s="57">
        <f>SUM(C253:C261)</f>
        <v>6265.419999999999</v>
      </c>
      <c r="D262" s="56"/>
      <c r="E262" s="68"/>
    </row>
    <row r="263" spans="1:5" ht="12.75" outlineLevel="2">
      <c r="A263" s="65" t="s">
        <v>76</v>
      </c>
      <c r="B263" s="52" t="s">
        <v>73</v>
      </c>
      <c r="C263" s="53">
        <v>262.21</v>
      </c>
      <c r="D263" s="52" t="s">
        <v>237</v>
      </c>
      <c r="E263" s="66" t="s">
        <v>238</v>
      </c>
    </row>
    <row r="264" spans="1:5" ht="12.75" outlineLevel="2">
      <c r="A264" s="65" t="s">
        <v>76</v>
      </c>
      <c r="B264" s="52" t="s">
        <v>73</v>
      </c>
      <c r="C264" s="53">
        <v>1022.18</v>
      </c>
      <c r="D264" s="52" t="s">
        <v>237</v>
      </c>
      <c r="E264" s="66" t="s">
        <v>238</v>
      </c>
    </row>
    <row r="265" spans="1:5" ht="12.75" outlineLevel="2">
      <c r="A265" s="65" t="s">
        <v>76</v>
      </c>
      <c r="B265" s="52" t="s">
        <v>73</v>
      </c>
      <c r="C265" s="53">
        <v>266.15</v>
      </c>
      <c r="D265" s="52" t="s">
        <v>237</v>
      </c>
      <c r="E265" s="66" t="s">
        <v>238</v>
      </c>
    </row>
    <row r="266" spans="1:5" ht="13.5" outlineLevel="1" thickBot="1">
      <c r="A266" s="67" t="s">
        <v>344</v>
      </c>
      <c r="B266" s="56"/>
      <c r="C266" s="57">
        <f>SUM(C263:C265)</f>
        <v>1550.54</v>
      </c>
      <c r="D266" s="56"/>
      <c r="E266" s="68"/>
    </row>
    <row r="267" spans="1:5" ht="12.75" outlineLevel="2">
      <c r="A267" s="63" t="s">
        <v>76</v>
      </c>
      <c r="B267" s="54" t="s">
        <v>73</v>
      </c>
      <c r="C267" s="55">
        <v>763.61</v>
      </c>
      <c r="D267" s="54" t="s">
        <v>239</v>
      </c>
      <c r="E267" s="64" t="s">
        <v>240</v>
      </c>
    </row>
    <row r="268" spans="1:5" ht="13.5" outlineLevel="1" thickBot="1">
      <c r="A268" s="67" t="s">
        <v>345</v>
      </c>
      <c r="B268" s="56"/>
      <c r="C268" s="57">
        <f>SUM(C267)</f>
        <v>763.61</v>
      </c>
      <c r="D268" s="56"/>
      <c r="E268" s="68"/>
    </row>
    <row r="269" spans="1:5" ht="12.75" outlineLevel="2">
      <c r="A269" s="63" t="s">
        <v>76</v>
      </c>
      <c r="B269" s="54" t="s">
        <v>73</v>
      </c>
      <c r="C269" s="55">
        <v>1041.43</v>
      </c>
      <c r="D269" s="54" t="s">
        <v>241</v>
      </c>
      <c r="E269" s="64" t="s">
        <v>242</v>
      </c>
    </row>
    <row r="270" spans="1:5" ht="13.5" outlineLevel="1" thickBot="1">
      <c r="A270" s="67" t="s">
        <v>346</v>
      </c>
      <c r="B270" s="56"/>
      <c r="C270" s="57">
        <f>SUM(C269)</f>
        <v>1041.43</v>
      </c>
      <c r="D270" s="56"/>
      <c r="E270" s="68"/>
    </row>
    <row r="271" spans="1:5" ht="12.75" outlineLevel="2">
      <c r="A271" s="63" t="s">
        <v>76</v>
      </c>
      <c r="B271" s="54" t="s">
        <v>73</v>
      </c>
      <c r="C271" s="55">
        <v>62.19</v>
      </c>
      <c r="D271" s="54" t="s">
        <v>243</v>
      </c>
      <c r="E271" s="64" t="s">
        <v>244</v>
      </c>
    </row>
    <row r="272" spans="1:5" ht="13.5" outlineLevel="1" thickBot="1">
      <c r="A272" s="67" t="s">
        <v>347</v>
      </c>
      <c r="B272" s="56"/>
      <c r="C272" s="57">
        <f>SUM(C271)</f>
        <v>62.19</v>
      </c>
      <c r="D272" s="56"/>
      <c r="E272" s="68"/>
    </row>
    <row r="273" spans="1:5" ht="12.75" outlineLevel="2">
      <c r="A273" s="63" t="s">
        <v>76</v>
      </c>
      <c r="B273" s="54" t="s">
        <v>73</v>
      </c>
      <c r="C273" s="55">
        <v>146.88</v>
      </c>
      <c r="D273" s="54" t="s">
        <v>245</v>
      </c>
      <c r="E273" s="64" t="s">
        <v>246</v>
      </c>
    </row>
    <row r="274" spans="1:5" ht="13.5" outlineLevel="1" thickBot="1">
      <c r="A274" s="67" t="s">
        <v>348</v>
      </c>
      <c r="B274" s="56"/>
      <c r="C274" s="57">
        <f>SUM(C273)</f>
        <v>146.88</v>
      </c>
      <c r="D274" s="56"/>
      <c r="E274" s="68"/>
    </row>
    <row r="275" spans="1:5" ht="12.75" outlineLevel="2">
      <c r="A275" s="63" t="s">
        <v>76</v>
      </c>
      <c r="B275" s="54" t="s">
        <v>73</v>
      </c>
      <c r="C275" s="55">
        <v>1146.33</v>
      </c>
      <c r="D275" s="54" t="s">
        <v>247</v>
      </c>
      <c r="E275" s="64" t="s">
        <v>248</v>
      </c>
    </row>
    <row r="276" spans="1:5" ht="12.75" outlineLevel="2">
      <c r="A276" s="65" t="s">
        <v>76</v>
      </c>
      <c r="B276" s="52" t="s">
        <v>73</v>
      </c>
      <c r="C276" s="53">
        <v>1825.67</v>
      </c>
      <c r="D276" s="52" t="s">
        <v>247</v>
      </c>
      <c r="E276" s="66" t="s">
        <v>248</v>
      </c>
    </row>
    <row r="277" spans="1:5" ht="13.5" outlineLevel="1" thickBot="1">
      <c r="A277" s="67" t="s">
        <v>349</v>
      </c>
      <c r="B277" s="56"/>
      <c r="C277" s="57">
        <f>SUM(C275:C276)</f>
        <v>2972</v>
      </c>
      <c r="D277" s="56"/>
      <c r="E277" s="68"/>
    </row>
    <row r="278" spans="1:5" ht="12.75" outlineLevel="2">
      <c r="A278" s="63" t="s">
        <v>76</v>
      </c>
      <c r="B278" s="54" t="s">
        <v>73</v>
      </c>
      <c r="C278" s="55">
        <v>2120.32</v>
      </c>
      <c r="D278" s="54" t="s">
        <v>249</v>
      </c>
      <c r="E278" s="64" t="s">
        <v>250</v>
      </c>
    </row>
    <row r="279" spans="1:5" ht="12.75" outlineLevel="2">
      <c r="A279" s="65" t="s">
        <v>76</v>
      </c>
      <c r="B279" s="52" t="s">
        <v>73</v>
      </c>
      <c r="C279" s="53">
        <v>543.88</v>
      </c>
      <c r="D279" s="52" t="s">
        <v>249</v>
      </c>
      <c r="E279" s="66" t="s">
        <v>250</v>
      </c>
    </row>
    <row r="280" spans="1:5" ht="13.5" outlineLevel="1" thickBot="1">
      <c r="A280" s="67" t="s">
        <v>350</v>
      </c>
      <c r="B280" s="56"/>
      <c r="C280" s="57">
        <f>SUM(C278:C279)</f>
        <v>2664.2000000000003</v>
      </c>
      <c r="D280" s="56"/>
      <c r="E280" s="68"/>
    </row>
    <row r="281" spans="1:5" ht="12.75" outlineLevel="2">
      <c r="A281" s="63" t="s">
        <v>76</v>
      </c>
      <c r="B281" s="54" t="s">
        <v>73</v>
      </c>
      <c r="C281" s="55">
        <v>134.94</v>
      </c>
      <c r="D281" s="54" t="s">
        <v>252</v>
      </c>
      <c r="E281" s="64" t="s">
        <v>251</v>
      </c>
    </row>
    <row r="282" spans="1:5" ht="12.75" outlineLevel="2">
      <c r="A282" s="65" t="s">
        <v>76</v>
      </c>
      <c r="B282" s="52" t="s">
        <v>73</v>
      </c>
      <c r="C282" s="53">
        <v>305.93</v>
      </c>
      <c r="D282" s="52" t="s">
        <v>252</v>
      </c>
      <c r="E282" s="66" t="s">
        <v>251</v>
      </c>
    </row>
    <row r="283" spans="1:5" ht="13.5" outlineLevel="1" thickBot="1">
      <c r="A283" s="67" t="s">
        <v>351</v>
      </c>
      <c r="B283" s="56"/>
      <c r="C283" s="57">
        <f>SUM(C281:C282)</f>
        <v>440.87</v>
      </c>
      <c r="D283" s="56"/>
      <c r="E283" s="68"/>
    </row>
    <row r="284" spans="1:5" ht="12.75" outlineLevel="2">
      <c r="A284" s="63" t="s">
        <v>76</v>
      </c>
      <c r="B284" s="54" t="s">
        <v>73</v>
      </c>
      <c r="C284" s="55">
        <v>299.69</v>
      </c>
      <c r="D284" s="54" t="s">
        <v>253</v>
      </c>
      <c r="E284" s="64" t="s">
        <v>254</v>
      </c>
    </row>
    <row r="285" spans="1:5" ht="13.5" outlineLevel="1" thickBot="1">
      <c r="A285" s="67" t="s">
        <v>352</v>
      </c>
      <c r="B285" s="56"/>
      <c r="C285" s="57">
        <f>SUM(C284)</f>
        <v>299.69</v>
      </c>
      <c r="D285" s="56"/>
      <c r="E285" s="68"/>
    </row>
    <row r="286" spans="1:5" ht="12.75" outlineLevel="2">
      <c r="A286" s="65" t="s">
        <v>76</v>
      </c>
      <c r="B286" s="52" t="s">
        <v>73</v>
      </c>
      <c r="C286" s="53">
        <v>1665.04</v>
      </c>
      <c r="D286" s="52" t="s">
        <v>255</v>
      </c>
      <c r="E286" s="66" t="s">
        <v>256</v>
      </c>
    </row>
    <row r="287" spans="1:5" ht="12.75" outlineLevel="2">
      <c r="A287" s="65" t="s">
        <v>76</v>
      </c>
      <c r="B287" s="52" t="s">
        <v>73</v>
      </c>
      <c r="C287" s="53">
        <v>319.39</v>
      </c>
      <c r="D287" s="52" t="s">
        <v>255</v>
      </c>
      <c r="E287" s="66" t="s">
        <v>256</v>
      </c>
    </row>
    <row r="288" spans="1:5" ht="12.75" outlineLevel="2">
      <c r="A288" s="65" t="s">
        <v>76</v>
      </c>
      <c r="B288" s="52" t="s">
        <v>73</v>
      </c>
      <c r="C288" s="53">
        <v>559.78</v>
      </c>
      <c r="D288" s="52" t="s">
        <v>255</v>
      </c>
      <c r="E288" s="66" t="s">
        <v>256</v>
      </c>
    </row>
    <row r="289" spans="1:5" ht="12.75" outlineLevel="2">
      <c r="A289" s="65" t="s">
        <v>76</v>
      </c>
      <c r="B289" s="52" t="s">
        <v>73</v>
      </c>
      <c r="C289" s="53">
        <v>518.72</v>
      </c>
      <c r="D289" s="52" t="s">
        <v>255</v>
      </c>
      <c r="E289" s="66" t="s">
        <v>256</v>
      </c>
    </row>
    <row r="290" spans="1:5" ht="12.75" outlineLevel="2">
      <c r="A290" s="65" t="s">
        <v>76</v>
      </c>
      <c r="B290" s="52" t="s">
        <v>73</v>
      </c>
      <c r="C290" s="53">
        <v>91.5</v>
      </c>
      <c r="D290" s="52" t="s">
        <v>255</v>
      </c>
      <c r="E290" s="66" t="s">
        <v>256</v>
      </c>
    </row>
    <row r="291" spans="1:5" ht="12.75" outlineLevel="2">
      <c r="A291" s="65" t="s">
        <v>76</v>
      </c>
      <c r="B291" s="52" t="s">
        <v>73</v>
      </c>
      <c r="C291" s="53">
        <v>2072.75</v>
      </c>
      <c r="D291" s="52" t="s">
        <v>255</v>
      </c>
      <c r="E291" s="66" t="s">
        <v>256</v>
      </c>
    </row>
    <row r="292" spans="1:5" ht="13.5" outlineLevel="1" thickBot="1">
      <c r="A292" s="67" t="s">
        <v>353</v>
      </c>
      <c r="B292" s="56"/>
      <c r="C292" s="57">
        <f>SUM(C286:C291)</f>
        <v>5227.18</v>
      </c>
      <c r="D292" s="56"/>
      <c r="E292" s="68"/>
    </row>
    <row r="293" spans="1:5" ht="12.75" outlineLevel="2">
      <c r="A293" s="63" t="s">
        <v>76</v>
      </c>
      <c r="B293" s="54" t="s">
        <v>73</v>
      </c>
      <c r="C293" s="55">
        <v>665.65</v>
      </c>
      <c r="D293" s="54" t="s">
        <v>257</v>
      </c>
      <c r="E293" s="64" t="s">
        <v>258</v>
      </c>
    </row>
    <row r="294" spans="1:5" ht="13.5" outlineLevel="1" thickBot="1">
      <c r="A294" s="67" t="s">
        <v>354</v>
      </c>
      <c r="B294" s="56"/>
      <c r="C294" s="57">
        <f>C293</f>
        <v>665.65</v>
      </c>
      <c r="D294" s="56"/>
      <c r="E294" s="68"/>
    </row>
    <row r="295" spans="1:5" ht="12.75" outlineLevel="2">
      <c r="A295" s="63" t="s">
        <v>76</v>
      </c>
      <c r="B295" s="54" t="s">
        <v>73</v>
      </c>
      <c r="C295" s="55">
        <v>1065.75</v>
      </c>
      <c r="D295" s="54" t="s">
        <v>259</v>
      </c>
      <c r="E295" s="64" t="s">
        <v>260</v>
      </c>
    </row>
    <row r="296" spans="1:5" ht="12.75" outlineLevel="1">
      <c r="A296" s="69" t="s">
        <v>355</v>
      </c>
      <c r="B296" s="58"/>
      <c r="C296" s="59">
        <f>C295</f>
        <v>1065.75</v>
      </c>
      <c r="D296" s="58"/>
      <c r="E296" s="70"/>
    </row>
    <row r="297" spans="1:5" ht="12.75" outlineLevel="2">
      <c r="A297" s="65" t="s">
        <v>76</v>
      </c>
      <c r="B297" s="52" t="s">
        <v>73</v>
      </c>
      <c r="C297" s="53">
        <v>422.87</v>
      </c>
      <c r="D297" s="52" t="s">
        <v>262</v>
      </c>
      <c r="E297" s="66" t="s">
        <v>261</v>
      </c>
    </row>
    <row r="298" spans="1:5" ht="13.5" outlineLevel="1" thickBot="1">
      <c r="A298" s="67" t="s">
        <v>356</v>
      </c>
      <c r="B298" s="56"/>
      <c r="C298" s="57">
        <f>C297</f>
        <v>422.87</v>
      </c>
      <c r="D298" s="56"/>
      <c r="E298" s="68"/>
    </row>
    <row r="299" spans="1:5" ht="13.5" outlineLevel="1" thickBot="1">
      <c r="A299" s="71" t="s">
        <v>357</v>
      </c>
      <c r="B299" s="72"/>
      <c r="C299" s="73">
        <f>SUM(C11:C298)/2</f>
        <v>177032.86000000002</v>
      </c>
      <c r="D299" s="72"/>
      <c r="E299" s="74"/>
    </row>
    <row r="303" spans="1:5" ht="12.75">
      <c r="A303" s="37"/>
      <c r="B303" s="37"/>
      <c r="C303" s="83"/>
      <c r="D303" s="83"/>
      <c r="E303" s="37"/>
    </row>
    <row r="304" spans="1:5" ht="12.75">
      <c r="A304" s="37"/>
      <c r="B304" s="37"/>
      <c r="C304" s="83"/>
      <c r="D304" s="83"/>
      <c r="E304" s="37"/>
    </row>
    <row r="305" spans="2:4" ht="12.75">
      <c r="B305" s="37"/>
      <c r="C305" s="83"/>
      <c r="D305" s="83"/>
    </row>
    <row r="312" ht="12.75">
      <c r="E312" s="37"/>
    </row>
    <row r="313" ht="12.75">
      <c r="E313" s="37"/>
    </row>
  </sheetData>
  <sheetProtection/>
  <mergeCells count="4">
    <mergeCell ref="C303:D303"/>
    <mergeCell ref="C304:D304"/>
    <mergeCell ref="C305:D305"/>
    <mergeCell ref="A5:E5"/>
  </mergeCells>
  <printOptions/>
  <pageMargins left="0" right="0" top="0.5" bottom="0.5" header="0.5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med_sef</dc:creator>
  <cp:keywords/>
  <dc:description/>
  <cp:lastModifiedBy>Windows User</cp:lastModifiedBy>
  <cp:lastPrinted>2018-04-26T06:01:55Z</cp:lastPrinted>
  <dcterms:created xsi:type="dcterms:W3CDTF">2009-07-08T07:40:58Z</dcterms:created>
  <dcterms:modified xsi:type="dcterms:W3CDTF">2018-05-15T13:47:56Z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